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awData" sheetId="1" r:id="rId1"/>
    <sheet name="Graphs" sheetId="3" r:id="rId2"/>
    <sheet name="Tables" sheetId="4" r:id="rId3"/>
    <sheet name="DtLadder" sheetId="8" r:id="rId4"/>
    <sheet name="RawDataL5" sheetId="5" r:id="rId5"/>
    <sheet name="GraphsL5" sheetId="6" r:id="rId6"/>
    <sheet name="TablesL5" sheetId="7" r:id="rId7"/>
  </sheets>
  <calcPr calcId="144525"/>
</workbook>
</file>

<file path=xl/calcChain.xml><?xml version="1.0" encoding="utf-8"?>
<calcChain xmlns="http://schemas.openxmlformats.org/spreadsheetml/2006/main">
  <c r="AA62" i="1" l="1"/>
  <c r="B39" i="4" l="1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38" i="4"/>
  <c r="B39" i="7" l="1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38" i="7"/>
  <c r="A1" i="7"/>
  <c r="AA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2" i="5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  <c r="C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AD8" i="1"/>
  <c r="AE8" i="1"/>
  <c r="AF8" i="1"/>
  <c r="AD14" i="1"/>
  <c r="AE14" i="1" s="1"/>
  <c r="AF14" i="1"/>
  <c r="AD20" i="1"/>
  <c r="AE20" i="1" s="1"/>
  <c r="AF20" i="1"/>
  <c r="AD26" i="1"/>
  <c r="AE26" i="1" s="1"/>
  <c r="AF26" i="1"/>
  <c r="AD32" i="1"/>
  <c r="AE32" i="1" s="1"/>
  <c r="AF32" i="1"/>
  <c r="AD38" i="1"/>
  <c r="AE38" i="1" s="1"/>
  <c r="AF38" i="1"/>
  <c r="AD44" i="1"/>
  <c r="AE44" i="1" s="1"/>
  <c r="AF44" i="1"/>
  <c r="AD50" i="1"/>
  <c r="AE50" i="1" s="1"/>
  <c r="AF50" i="1"/>
  <c r="AD56" i="1"/>
  <c r="AE56" i="1" s="1"/>
  <c r="AF56" i="1"/>
  <c r="AD62" i="1"/>
  <c r="AE62" i="1" s="1"/>
  <c r="AF62" i="1"/>
  <c r="AD68" i="1"/>
  <c r="AE68" i="1" s="1"/>
  <c r="AF68" i="1"/>
  <c r="AD74" i="1"/>
  <c r="AE74" i="1" s="1"/>
  <c r="AF74" i="1"/>
  <c r="AD80" i="1"/>
  <c r="AE80" i="1" s="1"/>
  <c r="AF80" i="1"/>
  <c r="AD86" i="1"/>
  <c r="AE86" i="1" s="1"/>
  <c r="AF86" i="1"/>
  <c r="AD92" i="1"/>
  <c r="AE92" i="1" s="1"/>
  <c r="AF92" i="1"/>
  <c r="AD98" i="1"/>
  <c r="AE98" i="1" s="1"/>
  <c r="AF98" i="1"/>
  <c r="AD104" i="1"/>
  <c r="AE104" i="1" s="1"/>
  <c r="AF104" i="1"/>
  <c r="AD2" i="1"/>
  <c r="AF2" i="1"/>
  <c r="AE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2" i="1"/>
  <c r="P90" i="1"/>
  <c r="P91" i="1"/>
  <c r="P84" i="1"/>
  <c r="P85" i="1"/>
  <c r="P72" i="1"/>
  <c r="P73" i="1"/>
  <c r="P12" i="1"/>
  <c r="P13" i="1"/>
  <c r="P60" i="1"/>
  <c r="P61" i="1"/>
  <c r="P108" i="1"/>
  <c r="P109" i="1"/>
  <c r="P66" i="1"/>
  <c r="P67" i="1"/>
  <c r="P42" i="1"/>
  <c r="P43" i="1"/>
  <c r="P36" i="1"/>
  <c r="P37" i="1"/>
  <c r="P78" i="1"/>
  <c r="P79" i="1"/>
  <c r="P54" i="1"/>
  <c r="P48" i="1"/>
  <c r="P24" i="1"/>
  <c r="P6" i="1"/>
  <c r="P55" i="1"/>
  <c r="P49" i="1"/>
  <c r="P25" i="1"/>
  <c r="P7" i="1"/>
  <c r="P19" i="1"/>
  <c r="N19" i="1"/>
  <c r="P18" i="1"/>
  <c r="P96" i="1"/>
  <c r="P97" i="1"/>
  <c r="P102" i="1"/>
  <c r="P103" i="1"/>
  <c r="P31" i="1"/>
  <c r="N31" i="1"/>
  <c r="P30" i="1"/>
  <c r="AC101" i="1" l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2" i="1"/>
  <c r="AC103" i="1"/>
  <c r="AC104" i="1"/>
  <c r="AC105" i="1"/>
  <c r="AC106" i="1"/>
  <c r="AC107" i="1"/>
  <c r="AC108" i="1"/>
  <c r="AC109" i="1"/>
  <c r="AC2" i="1"/>
  <c r="A7" i="7"/>
  <c r="A6" i="7"/>
  <c r="A5" i="7"/>
  <c r="A4" i="7"/>
  <c r="A3" i="7"/>
  <c r="A2" i="7"/>
  <c r="S1" i="7"/>
  <c r="R1" i="7"/>
  <c r="Q1" i="7"/>
  <c r="P1" i="7"/>
  <c r="O1" i="7"/>
  <c r="N1" i="7"/>
  <c r="M1" i="7"/>
  <c r="L1" i="7"/>
  <c r="K1" i="7"/>
  <c r="J1" i="7"/>
  <c r="I1" i="7"/>
  <c r="H1" i="7"/>
  <c r="G1" i="7"/>
  <c r="F1" i="7"/>
  <c r="E1" i="7"/>
  <c r="D1" i="7"/>
  <c r="C1" i="7"/>
  <c r="B1" i="7"/>
  <c r="B3" i="6"/>
  <c r="B3" i="7" s="1"/>
  <c r="C3" i="6"/>
  <c r="C3" i="7" s="1"/>
  <c r="D3" i="6"/>
  <c r="D3" i="7" s="1"/>
  <c r="E3" i="6"/>
  <c r="E3" i="7" s="1"/>
  <c r="F3" i="6"/>
  <c r="F3" i="7" s="1"/>
  <c r="G3" i="6"/>
  <c r="G3" i="7" s="1"/>
  <c r="H3" i="6"/>
  <c r="H3" i="7" s="1"/>
  <c r="I3" i="6"/>
  <c r="I3" i="7" s="1"/>
  <c r="J3" i="6"/>
  <c r="J3" i="7" s="1"/>
  <c r="K3" i="6"/>
  <c r="K3" i="7" s="1"/>
  <c r="L3" i="6"/>
  <c r="L3" i="7" s="1"/>
  <c r="M3" i="6"/>
  <c r="M3" i="7" s="1"/>
  <c r="N3" i="6"/>
  <c r="N3" i="7" s="1"/>
  <c r="O3" i="6"/>
  <c r="O3" i="7" s="1"/>
  <c r="P3" i="6"/>
  <c r="P3" i="7" s="1"/>
  <c r="Q3" i="6"/>
  <c r="Q3" i="7" s="1"/>
  <c r="R3" i="6"/>
  <c r="R3" i="7" s="1"/>
  <c r="S3" i="6"/>
  <c r="S3" i="7" s="1"/>
  <c r="B4" i="6"/>
  <c r="B4" i="7" s="1"/>
  <c r="C4" i="6"/>
  <c r="C4" i="7" s="1"/>
  <c r="D4" i="6"/>
  <c r="D4" i="7" s="1"/>
  <c r="E4" i="6"/>
  <c r="E4" i="7" s="1"/>
  <c r="F4" i="6"/>
  <c r="F4" i="7" s="1"/>
  <c r="G4" i="6"/>
  <c r="G4" i="7" s="1"/>
  <c r="H4" i="6"/>
  <c r="H4" i="7" s="1"/>
  <c r="I4" i="6"/>
  <c r="I4" i="7" s="1"/>
  <c r="J4" i="6"/>
  <c r="J4" i="7" s="1"/>
  <c r="K4" i="6"/>
  <c r="K4" i="7" s="1"/>
  <c r="L4" i="6"/>
  <c r="L4" i="7" s="1"/>
  <c r="M4" i="6"/>
  <c r="M4" i="7" s="1"/>
  <c r="N4" i="6"/>
  <c r="N4" i="7" s="1"/>
  <c r="O4" i="6"/>
  <c r="O4" i="7" s="1"/>
  <c r="P4" i="6"/>
  <c r="P4" i="7" s="1"/>
  <c r="Q4" i="6"/>
  <c r="Q4" i="7" s="1"/>
  <c r="R4" i="6"/>
  <c r="R4" i="7" s="1"/>
  <c r="S4" i="6"/>
  <c r="S4" i="7" s="1"/>
  <c r="B5" i="6"/>
  <c r="B5" i="7" s="1"/>
  <c r="C5" i="6"/>
  <c r="C5" i="7" s="1"/>
  <c r="D5" i="6"/>
  <c r="D5" i="7" s="1"/>
  <c r="E5" i="6"/>
  <c r="E5" i="7" s="1"/>
  <c r="F5" i="6"/>
  <c r="F5" i="7" s="1"/>
  <c r="G5" i="6"/>
  <c r="G5" i="7" s="1"/>
  <c r="H5" i="6"/>
  <c r="H5" i="7" s="1"/>
  <c r="I5" i="6"/>
  <c r="I5" i="7" s="1"/>
  <c r="J5" i="6"/>
  <c r="J5" i="7" s="1"/>
  <c r="K5" i="6"/>
  <c r="K5" i="7" s="1"/>
  <c r="L5" i="6"/>
  <c r="L5" i="7" s="1"/>
  <c r="M5" i="6"/>
  <c r="M5" i="7" s="1"/>
  <c r="N5" i="6"/>
  <c r="N5" i="7" s="1"/>
  <c r="O5" i="6"/>
  <c r="O5" i="7" s="1"/>
  <c r="P5" i="6"/>
  <c r="P5" i="7" s="1"/>
  <c r="Q5" i="6"/>
  <c r="Q5" i="7" s="1"/>
  <c r="R5" i="6"/>
  <c r="R5" i="7" s="1"/>
  <c r="S5" i="6"/>
  <c r="S5" i="7" s="1"/>
  <c r="B6" i="6"/>
  <c r="B6" i="7" s="1"/>
  <c r="C6" i="6"/>
  <c r="C6" i="7" s="1"/>
  <c r="D6" i="6"/>
  <c r="D6" i="7" s="1"/>
  <c r="E6" i="6"/>
  <c r="E6" i="7" s="1"/>
  <c r="F6" i="6"/>
  <c r="F6" i="7" s="1"/>
  <c r="G6" i="6"/>
  <c r="G6" i="7" s="1"/>
  <c r="H6" i="6"/>
  <c r="H6" i="7" s="1"/>
  <c r="I6" i="6"/>
  <c r="I6" i="7" s="1"/>
  <c r="J6" i="6"/>
  <c r="J6" i="7" s="1"/>
  <c r="K6" i="6"/>
  <c r="K6" i="7" s="1"/>
  <c r="L6" i="6"/>
  <c r="L6" i="7" s="1"/>
  <c r="M6" i="6"/>
  <c r="M6" i="7" s="1"/>
  <c r="N6" i="6"/>
  <c r="N6" i="7" s="1"/>
  <c r="O6" i="6"/>
  <c r="O6" i="7" s="1"/>
  <c r="P6" i="6"/>
  <c r="P6" i="7" s="1"/>
  <c r="Q6" i="6"/>
  <c r="Q6" i="7" s="1"/>
  <c r="R6" i="6"/>
  <c r="R6" i="7" s="1"/>
  <c r="S6" i="6"/>
  <c r="S6" i="7" s="1"/>
  <c r="B7" i="6"/>
  <c r="B7" i="7" s="1"/>
  <c r="C7" i="6"/>
  <c r="C7" i="7" s="1"/>
  <c r="D7" i="6"/>
  <c r="D7" i="7" s="1"/>
  <c r="E7" i="6"/>
  <c r="E7" i="7" s="1"/>
  <c r="F7" i="6"/>
  <c r="F7" i="7" s="1"/>
  <c r="G7" i="6"/>
  <c r="G7" i="7" s="1"/>
  <c r="H7" i="6"/>
  <c r="H7" i="7" s="1"/>
  <c r="I7" i="6"/>
  <c r="I7" i="7" s="1"/>
  <c r="J7" i="6"/>
  <c r="J7" i="7" s="1"/>
  <c r="K7" i="6"/>
  <c r="K7" i="7" s="1"/>
  <c r="L7" i="6"/>
  <c r="L7" i="7" s="1"/>
  <c r="M7" i="6"/>
  <c r="M7" i="7" s="1"/>
  <c r="N7" i="6"/>
  <c r="N7" i="7" s="1"/>
  <c r="O7" i="6"/>
  <c r="O7" i="7" s="1"/>
  <c r="P7" i="6"/>
  <c r="P7" i="7" s="1"/>
  <c r="Q7" i="6"/>
  <c r="Q7" i="7" s="1"/>
  <c r="R7" i="6"/>
  <c r="R7" i="7" s="1"/>
  <c r="S7" i="6"/>
  <c r="S7" i="7" s="1"/>
  <c r="S2" i="6"/>
  <c r="S2" i="7" s="1"/>
  <c r="R2" i="6"/>
  <c r="R2" i="7" s="1"/>
  <c r="Q2" i="6"/>
  <c r="Q2" i="7" s="1"/>
  <c r="P2" i="6"/>
  <c r="P2" i="7" s="1"/>
  <c r="O2" i="6"/>
  <c r="O2" i="7" s="1"/>
  <c r="N2" i="6"/>
  <c r="N2" i="7" s="1"/>
  <c r="M2" i="6"/>
  <c r="M2" i="7" s="1"/>
  <c r="L2" i="6"/>
  <c r="L2" i="7" s="1"/>
  <c r="K2" i="6"/>
  <c r="K2" i="7" s="1"/>
  <c r="J2" i="6"/>
  <c r="J2" i="7" s="1"/>
  <c r="I2" i="6"/>
  <c r="I2" i="7" s="1"/>
  <c r="H2" i="6"/>
  <c r="H2" i="7" s="1"/>
  <c r="G2" i="6"/>
  <c r="G2" i="7" s="1"/>
  <c r="F2" i="6"/>
  <c r="F2" i="7" s="1"/>
  <c r="E2" i="6"/>
  <c r="E2" i="7" s="1"/>
  <c r="D2" i="6"/>
  <c r="D2" i="7" s="1"/>
  <c r="C2" i="6"/>
  <c r="C2" i="7" s="1"/>
  <c r="B2" i="6"/>
  <c r="B2" i="7" s="1"/>
  <c r="T6" i="6"/>
  <c r="T5" i="6"/>
  <c r="T4" i="6"/>
  <c r="T3" i="6"/>
  <c r="P3" i="5"/>
  <c r="Q3" i="5"/>
  <c r="R3" i="5"/>
  <c r="S3" i="5"/>
  <c r="T3" i="5"/>
  <c r="U3" i="5"/>
  <c r="V3" i="5"/>
  <c r="W3" i="5"/>
  <c r="X3" i="5"/>
  <c r="Y3" i="5"/>
  <c r="P4" i="5"/>
  <c r="Q4" i="5"/>
  <c r="R4" i="5"/>
  <c r="S4" i="5"/>
  <c r="T4" i="5"/>
  <c r="U4" i="5"/>
  <c r="V4" i="5"/>
  <c r="W4" i="5"/>
  <c r="X4" i="5"/>
  <c r="Y4" i="5"/>
  <c r="P5" i="5"/>
  <c r="Q5" i="5"/>
  <c r="R5" i="5"/>
  <c r="S5" i="5"/>
  <c r="T5" i="5"/>
  <c r="U5" i="5"/>
  <c r="V5" i="5"/>
  <c r="W5" i="5"/>
  <c r="X5" i="5"/>
  <c r="Y5" i="5"/>
  <c r="P6" i="5"/>
  <c r="Q6" i="5"/>
  <c r="R6" i="5"/>
  <c r="S6" i="5"/>
  <c r="T6" i="5"/>
  <c r="U6" i="5"/>
  <c r="V6" i="5"/>
  <c r="W6" i="5"/>
  <c r="X6" i="5"/>
  <c r="Y6" i="5"/>
  <c r="P7" i="5"/>
  <c r="Q7" i="5"/>
  <c r="R7" i="5"/>
  <c r="S7" i="5"/>
  <c r="T7" i="5"/>
  <c r="U7" i="5"/>
  <c r="V7" i="5"/>
  <c r="W7" i="5"/>
  <c r="X7" i="5"/>
  <c r="Y7" i="5"/>
  <c r="P8" i="5"/>
  <c r="Q8" i="5"/>
  <c r="R8" i="5"/>
  <c r="S8" i="5"/>
  <c r="T8" i="5"/>
  <c r="U8" i="5"/>
  <c r="V8" i="5"/>
  <c r="W8" i="5"/>
  <c r="X8" i="5"/>
  <c r="Y8" i="5"/>
  <c r="P9" i="5"/>
  <c r="Q9" i="5"/>
  <c r="R9" i="5"/>
  <c r="S9" i="5"/>
  <c r="T9" i="5"/>
  <c r="U9" i="5"/>
  <c r="V9" i="5"/>
  <c r="W9" i="5"/>
  <c r="X9" i="5"/>
  <c r="Y9" i="5"/>
  <c r="P10" i="5"/>
  <c r="Q10" i="5"/>
  <c r="R10" i="5"/>
  <c r="S10" i="5"/>
  <c r="T10" i="5"/>
  <c r="U10" i="5"/>
  <c r="V10" i="5"/>
  <c r="W10" i="5"/>
  <c r="X10" i="5"/>
  <c r="Y10" i="5"/>
  <c r="P11" i="5"/>
  <c r="Q11" i="5"/>
  <c r="R11" i="5"/>
  <c r="S11" i="5"/>
  <c r="T11" i="5"/>
  <c r="U11" i="5"/>
  <c r="V11" i="5"/>
  <c r="W11" i="5"/>
  <c r="X11" i="5"/>
  <c r="Y11" i="5"/>
  <c r="P12" i="5"/>
  <c r="Q12" i="5"/>
  <c r="R12" i="5"/>
  <c r="S12" i="5"/>
  <c r="T12" i="5"/>
  <c r="U12" i="5"/>
  <c r="V12" i="5"/>
  <c r="W12" i="5"/>
  <c r="X12" i="5"/>
  <c r="Y12" i="5"/>
  <c r="P13" i="5"/>
  <c r="Q13" i="5"/>
  <c r="R13" i="5"/>
  <c r="S13" i="5"/>
  <c r="T13" i="5"/>
  <c r="U13" i="5"/>
  <c r="V13" i="5"/>
  <c r="W13" i="5"/>
  <c r="X13" i="5"/>
  <c r="Y13" i="5"/>
  <c r="P14" i="5"/>
  <c r="Q14" i="5"/>
  <c r="R14" i="5"/>
  <c r="S14" i="5"/>
  <c r="T14" i="5"/>
  <c r="U14" i="5"/>
  <c r="V14" i="5"/>
  <c r="W14" i="5"/>
  <c r="X14" i="5"/>
  <c r="Y14" i="5"/>
  <c r="P15" i="5"/>
  <c r="Q15" i="5"/>
  <c r="R15" i="5"/>
  <c r="S15" i="5"/>
  <c r="T15" i="5"/>
  <c r="U15" i="5"/>
  <c r="V15" i="5"/>
  <c r="W15" i="5"/>
  <c r="X15" i="5"/>
  <c r="Y15" i="5"/>
  <c r="P16" i="5"/>
  <c r="Q16" i="5"/>
  <c r="R16" i="5"/>
  <c r="S16" i="5"/>
  <c r="T16" i="5"/>
  <c r="U16" i="5"/>
  <c r="V16" i="5"/>
  <c r="W16" i="5"/>
  <c r="X16" i="5"/>
  <c r="Y16" i="5"/>
  <c r="P17" i="5"/>
  <c r="Q17" i="5"/>
  <c r="R17" i="5"/>
  <c r="S17" i="5"/>
  <c r="T17" i="5"/>
  <c r="U17" i="5"/>
  <c r="V17" i="5"/>
  <c r="W17" i="5"/>
  <c r="X17" i="5"/>
  <c r="Y17" i="5"/>
  <c r="P18" i="5"/>
  <c r="Q18" i="5"/>
  <c r="R18" i="5"/>
  <c r="S18" i="5"/>
  <c r="T18" i="5"/>
  <c r="U18" i="5"/>
  <c r="V18" i="5"/>
  <c r="W18" i="5"/>
  <c r="X18" i="5"/>
  <c r="Y18" i="5"/>
  <c r="P19" i="5"/>
  <c r="Q19" i="5"/>
  <c r="R19" i="5"/>
  <c r="S19" i="5"/>
  <c r="T19" i="5"/>
  <c r="U19" i="5"/>
  <c r="V19" i="5"/>
  <c r="W19" i="5"/>
  <c r="X19" i="5"/>
  <c r="Y19" i="5"/>
  <c r="P20" i="5"/>
  <c r="Q20" i="5"/>
  <c r="R20" i="5"/>
  <c r="S20" i="5"/>
  <c r="T20" i="5"/>
  <c r="U20" i="5"/>
  <c r="V20" i="5"/>
  <c r="W20" i="5"/>
  <c r="X20" i="5"/>
  <c r="Y20" i="5"/>
  <c r="P21" i="5"/>
  <c r="Q21" i="5"/>
  <c r="R21" i="5"/>
  <c r="S21" i="5"/>
  <c r="T21" i="5"/>
  <c r="U21" i="5"/>
  <c r="V21" i="5"/>
  <c r="W21" i="5"/>
  <c r="X21" i="5"/>
  <c r="Y21" i="5"/>
  <c r="P22" i="5"/>
  <c r="Q22" i="5"/>
  <c r="R22" i="5"/>
  <c r="S22" i="5"/>
  <c r="T22" i="5"/>
  <c r="U22" i="5"/>
  <c r="V22" i="5"/>
  <c r="W22" i="5"/>
  <c r="X22" i="5"/>
  <c r="Y22" i="5"/>
  <c r="P23" i="5"/>
  <c r="Q23" i="5"/>
  <c r="R23" i="5"/>
  <c r="S23" i="5"/>
  <c r="T23" i="5"/>
  <c r="U23" i="5"/>
  <c r="V23" i="5"/>
  <c r="W23" i="5"/>
  <c r="X23" i="5"/>
  <c r="Y23" i="5"/>
  <c r="P24" i="5"/>
  <c r="Q24" i="5"/>
  <c r="R24" i="5"/>
  <c r="S24" i="5"/>
  <c r="T24" i="5"/>
  <c r="U24" i="5"/>
  <c r="V24" i="5"/>
  <c r="W24" i="5"/>
  <c r="X24" i="5"/>
  <c r="Y24" i="5"/>
  <c r="P25" i="5"/>
  <c r="Q25" i="5"/>
  <c r="R25" i="5"/>
  <c r="S25" i="5"/>
  <c r="T25" i="5"/>
  <c r="U25" i="5"/>
  <c r="V25" i="5"/>
  <c r="W25" i="5"/>
  <c r="X25" i="5"/>
  <c r="Y25" i="5"/>
  <c r="P26" i="5"/>
  <c r="Q26" i="5"/>
  <c r="R26" i="5"/>
  <c r="S26" i="5"/>
  <c r="T26" i="5"/>
  <c r="U26" i="5"/>
  <c r="V26" i="5"/>
  <c r="W26" i="5"/>
  <c r="X26" i="5"/>
  <c r="Y26" i="5"/>
  <c r="P27" i="5"/>
  <c r="Q27" i="5"/>
  <c r="R27" i="5"/>
  <c r="S27" i="5"/>
  <c r="T27" i="5"/>
  <c r="U27" i="5"/>
  <c r="V27" i="5"/>
  <c r="W27" i="5"/>
  <c r="X27" i="5"/>
  <c r="Y27" i="5"/>
  <c r="P28" i="5"/>
  <c r="Q28" i="5"/>
  <c r="R28" i="5"/>
  <c r="S28" i="5"/>
  <c r="T28" i="5"/>
  <c r="U28" i="5"/>
  <c r="V28" i="5"/>
  <c r="W28" i="5"/>
  <c r="X28" i="5"/>
  <c r="Y28" i="5"/>
  <c r="P29" i="5"/>
  <c r="Q29" i="5"/>
  <c r="R29" i="5"/>
  <c r="S29" i="5"/>
  <c r="T29" i="5"/>
  <c r="U29" i="5"/>
  <c r="V29" i="5"/>
  <c r="W29" i="5"/>
  <c r="X29" i="5"/>
  <c r="Y29" i="5"/>
  <c r="P30" i="5"/>
  <c r="Q30" i="5"/>
  <c r="R30" i="5"/>
  <c r="S30" i="5"/>
  <c r="T30" i="5"/>
  <c r="U30" i="5"/>
  <c r="V30" i="5"/>
  <c r="W30" i="5"/>
  <c r="X30" i="5"/>
  <c r="Y30" i="5"/>
  <c r="P31" i="5"/>
  <c r="Q31" i="5"/>
  <c r="R31" i="5"/>
  <c r="S31" i="5"/>
  <c r="T31" i="5"/>
  <c r="U31" i="5"/>
  <c r="V31" i="5"/>
  <c r="W31" i="5"/>
  <c r="X31" i="5"/>
  <c r="Y31" i="5"/>
  <c r="P32" i="5"/>
  <c r="Q32" i="5"/>
  <c r="R32" i="5"/>
  <c r="S32" i="5"/>
  <c r="T32" i="5"/>
  <c r="U32" i="5"/>
  <c r="V32" i="5"/>
  <c r="W32" i="5"/>
  <c r="X32" i="5"/>
  <c r="Y32" i="5"/>
  <c r="P33" i="5"/>
  <c r="Q33" i="5"/>
  <c r="R33" i="5"/>
  <c r="S33" i="5"/>
  <c r="T33" i="5"/>
  <c r="U33" i="5"/>
  <c r="V33" i="5"/>
  <c r="W33" i="5"/>
  <c r="X33" i="5"/>
  <c r="Y33" i="5"/>
  <c r="P34" i="5"/>
  <c r="Q34" i="5"/>
  <c r="R34" i="5"/>
  <c r="S34" i="5"/>
  <c r="T34" i="5"/>
  <c r="U34" i="5"/>
  <c r="V34" i="5"/>
  <c r="W34" i="5"/>
  <c r="X34" i="5"/>
  <c r="Y34" i="5"/>
  <c r="P35" i="5"/>
  <c r="Q35" i="5"/>
  <c r="R35" i="5"/>
  <c r="S35" i="5"/>
  <c r="T35" i="5"/>
  <c r="U35" i="5"/>
  <c r="V35" i="5"/>
  <c r="W35" i="5"/>
  <c r="X35" i="5"/>
  <c r="Y35" i="5"/>
  <c r="P36" i="5"/>
  <c r="Q36" i="5"/>
  <c r="R36" i="5"/>
  <c r="S36" i="5"/>
  <c r="T36" i="5"/>
  <c r="U36" i="5"/>
  <c r="V36" i="5"/>
  <c r="W36" i="5"/>
  <c r="X36" i="5"/>
  <c r="Y36" i="5"/>
  <c r="P37" i="5"/>
  <c r="Q37" i="5"/>
  <c r="R37" i="5"/>
  <c r="S37" i="5"/>
  <c r="T37" i="5"/>
  <c r="U37" i="5"/>
  <c r="V37" i="5"/>
  <c r="W37" i="5"/>
  <c r="X37" i="5"/>
  <c r="Y37" i="5"/>
  <c r="P38" i="5"/>
  <c r="Q38" i="5"/>
  <c r="R38" i="5"/>
  <c r="S38" i="5"/>
  <c r="T38" i="5"/>
  <c r="U38" i="5"/>
  <c r="V38" i="5"/>
  <c r="W38" i="5"/>
  <c r="X38" i="5"/>
  <c r="Y38" i="5"/>
  <c r="P39" i="5"/>
  <c r="Q39" i="5"/>
  <c r="R39" i="5"/>
  <c r="S39" i="5"/>
  <c r="T39" i="5"/>
  <c r="U39" i="5"/>
  <c r="V39" i="5"/>
  <c r="W39" i="5"/>
  <c r="X39" i="5"/>
  <c r="Y39" i="5"/>
  <c r="P40" i="5"/>
  <c r="Q40" i="5"/>
  <c r="R40" i="5"/>
  <c r="S40" i="5"/>
  <c r="T40" i="5"/>
  <c r="U40" i="5"/>
  <c r="V40" i="5"/>
  <c r="W40" i="5"/>
  <c r="X40" i="5"/>
  <c r="Y40" i="5"/>
  <c r="P41" i="5"/>
  <c r="Q41" i="5"/>
  <c r="R41" i="5"/>
  <c r="S41" i="5"/>
  <c r="T41" i="5"/>
  <c r="U41" i="5"/>
  <c r="V41" i="5"/>
  <c r="W41" i="5"/>
  <c r="X41" i="5"/>
  <c r="Y41" i="5"/>
  <c r="P42" i="5"/>
  <c r="Q42" i="5"/>
  <c r="R42" i="5"/>
  <c r="S42" i="5"/>
  <c r="T42" i="5"/>
  <c r="U42" i="5"/>
  <c r="V42" i="5"/>
  <c r="W42" i="5"/>
  <c r="X42" i="5"/>
  <c r="Y42" i="5"/>
  <c r="P43" i="5"/>
  <c r="Q43" i="5"/>
  <c r="R43" i="5"/>
  <c r="S43" i="5"/>
  <c r="T43" i="5"/>
  <c r="U43" i="5"/>
  <c r="V43" i="5"/>
  <c r="W43" i="5"/>
  <c r="X43" i="5"/>
  <c r="Y43" i="5"/>
  <c r="P44" i="5"/>
  <c r="Q44" i="5"/>
  <c r="R44" i="5"/>
  <c r="S44" i="5"/>
  <c r="T44" i="5"/>
  <c r="U44" i="5"/>
  <c r="V44" i="5"/>
  <c r="W44" i="5"/>
  <c r="X44" i="5"/>
  <c r="Y44" i="5"/>
  <c r="P45" i="5"/>
  <c r="Q45" i="5"/>
  <c r="R45" i="5"/>
  <c r="S45" i="5"/>
  <c r="T45" i="5"/>
  <c r="U45" i="5"/>
  <c r="V45" i="5"/>
  <c r="W45" i="5"/>
  <c r="X45" i="5"/>
  <c r="Y45" i="5"/>
  <c r="P46" i="5"/>
  <c r="Q46" i="5"/>
  <c r="R46" i="5"/>
  <c r="S46" i="5"/>
  <c r="T46" i="5"/>
  <c r="U46" i="5"/>
  <c r="V46" i="5"/>
  <c r="W46" i="5"/>
  <c r="X46" i="5"/>
  <c r="Y46" i="5"/>
  <c r="P47" i="5"/>
  <c r="Q47" i="5"/>
  <c r="R47" i="5"/>
  <c r="S47" i="5"/>
  <c r="T47" i="5"/>
  <c r="U47" i="5"/>
  <c r="V47" i="5"/>
  <c r="W47" i="5"/>
  <c r="X47" i="5"/>
  <c r="Y47" i="5"/>
  <c r="P48" i="5"/>
  <c r="Q48" i="5"/>
  <c r="R48" i="5"/>
  <c r="S48" i="5"/>
  <c r="T48" i="5"/>
  <c r="U48" i="5"/>
  <c r="V48" i="5"/>
  <c r="W48" i="5"/>
  <c r="X48" i="5"/>
  <c r="Y48" i="5"/>
  <c r="P49" i="5"/>
  <c r="Q49" i="5"/>
  <c r="R49" i="5"/>
  <c r="S49" i="5"/>
  <c r="T49" i="5"/>
  <c r="U49" i="5"/>
  <c r="V49" i="5"/>
  <c r="W49" i="5"/>
  <c r="X49" i="5"/>
  <c r="Y49" i="5"/>
  <c r="P50" i="5"/>
  <c r="Q50" i="5"/>
  <c r="R50" i="5"/>
  <c r="S50" i="5"/>
  <c r="T50" i="5"/>
  <c r="U50" i="5"/>
  <c r="V50" i="5"/>
  <c r="W50" i="5"/>
  <c r="X50" i="5"/>
  <c r="Y50" i="5"/>
  <c r="P51" i="5"/>
  <c r="Q51" i="5"/>
  <c r="R51" i="5"/>
  <c r="S51" i="5"/>
  <c r="T51" i="5"/>
  <c r="U51" i="5"/>
  <c r="V51" i="5"/>
  <c r="W51" i="5"/>
  <c r="X51" i="5"/>
  <c r="Y51" i="5"/>
  <c r="P52" i="5"/>
  <c r="Q52" i="5"/>
  <c r="R52" i="5"/>
  <c r="S52" i="5"/>
  <c r="T52" i="5"/>
  <c r="U52" i="5"/>
  <c r="V52" i="5"/>
  <c r="W52" i="5"/>
  <c r="X52" i="5"/>
  <c r="Y52" i="5"/>
  <c r="P53" i="5"/>
  <c r="Q53" i="5"/>
  <c r="R53" i="5"/>
  <c r="S53" i="5"/>
  <c r="T53" i="5"/>
  <c r="U53" i="5"/>
  <c r="V53" i="5"/>
  <c r="W53" i="5"/>
  <c r="X53" i="5"/>
  <c r="Y53" i="5"/>
  <c r="P54" i="5"/>
  <c r="Q54" i="5"/>
  <c r="R54" i="5"/>
  <c r="S54" i="5"/>
  <c r="T54" i="5"/>
  <c r="U54" i="5"/>
  <c r="V54" i="5"/>
  <c r="W54" i="5"/>
  <c r="X54" i="5"/>
  <c r="Y54" i="5"/>
  <c r="P55" i="5"/>
  <c r="Q55" i="5"/>
  <c r="R55" i="5"/>
  <c r="S55" i="5"/>
  <c r="T55" i="5"/>
  <c r="U55" i="5"/>
  <c r="V55" i="5"/>
  <c r="W55" i="5"/>
  <c r="X55" i="5"/>
  <c r="Y55" i="5"/>
  <c r="P56" i="5"/>
  <c r="Q56" i="5"/>
  <c r="R56" i="5"/>
  <c r="S56" i="5"/>
  <c r="T56" i="5"/>
  <c r="U56" i="5"/>
  <c r="V56" i="5"/>
  <c r="W56" i="5"/>
  <c r="X56" i="5"/>
  <c r="Y56" i="5"/>
  <c r="P57" i="5"/>
  <c r="Q57" i="5"/>
  <c r="R57" i="5"/>
  <c r="S57" i="5"/>
  <c r="T57" i="5"/>
  <c r="U57" i="5"/>
  <c r="V57" i="5"/>
  <c r="W57" i="5"/>
  <c r="X57" i="5"/>
  <c r="Y57" i="5"/>
  <c r="P58" i="5"/>
  <c r="Q58" i="5"/>
  <c r="R58" i="5"/>
  <c r="S58" i="5"/>
  <c r="T58" i="5"/>
  <c r="U58" i="5"/>
  <c r="V58" i="5"/>
  <c r="W58" i="5"/>
  <c r="X58" i="5"/>
  <c r="Y58" i="5"/>
  <c r="P59" i="5"/>
  <c r="Q59" i="5"/>
  <c r="R59" i="5"/>
  <c r="S59" i="5"/>
  <c r="T59" i="5"/>
  <c r="U59" i="5"/>
  <c r="V59" i="5"/>
  <c r="W59" i="5"/>
  <c r="X59" i="5"/>
  <c r="Y59" i="5"/>
  <c r="P60" i="5"/>
  <c r="Q60" i="5"/>
  <c r="R60" i="5"/>
  <c r="S60" i="5"/>
  <c r="T60" i="5"/>
  <c r="U60" i="5"/>
  <c r="V60" i="5"/>
  <c r="W60" i="5"/>
  <c r="X60" i="5"/>
  <c r="Y60" i="5"/>
  <c r="P61" i="5"/>
  <c r="Q61" i="5"/>
  <c r="R61" i="5"/>
  <c r="S61" i="5"/>
  <c r="T61" i="5"/>
  <c r="U61" i="5"/>
  <c r="V61" i="5"/>
  <c r="W61" i="5"/>
  <c r="X61" i="5"/>
  <c r="Y61" i="5"/>
  <c r="P62" i="5"/>
  <c r="Q62" i="5"/>
  <c r="R62" i="5"/>
  <c r="S62" i="5"/>
  <c r="T62" i="5"/>
  <c r="U62" i="5"/>
  <c r="V62" i="5"/>
  <c r="W62" i="5"/>
  <c r="X62" i="5"/>
  <c r="Y62" i="5"/>
  <c r="P63" i="5"/>
  <c r="Q63" i="5"/>
  <c r="R63" i="5"/>
  <c r="S63" i="5"/>
  <c r="T63" i="5"/>
  <c r="U63" i="5"/>
  <c r="V63" i="5"/>
  <c r="W63" i="5"/>
  <c r="X63" i="5"/>
  <c r="Y63" i="5"/>
  <c r="P64" i="5"/>
  <c r="Q64" i="5"/>
  <c r="R64" i="5"/>
  <c r="S64" i="5"/>
  <c r="T64" i="5"/>
  <c r="U64" i="5"/>
  <c r="V64" i="5"/>
  <c r="W64" i="5"/>
  <c r="X64" i="5"/>
  <c r="Y64" i="5"/>
  <c r="P65" i="5"/>
  <c r="Q65" i="5"/>
  <c r="R65" i="5"/>
  <c r="S65" i="5"/>
  <c r="T65" i="5"/>
  <c r="U65" i="5"/>
  <c r="V65" i="5"/>
  <c r="W65" i="5"/>
  <c r="X65" i="5"/>
  <c r="Y65" i="5"/>
  <c r="P66" i="5"/>
  <c r="Q66" i="5"/>
  <c r="R66" i="5"/>
  <c r="S66" i="5"/>
  <c r="T66" i="5"/>
  <c r="U66" i="5"/>
  <c r="V66" i="5"/>
  <c r="W66" i="5"/>
  <c r="X66" i="5"/>
  <c r="Y66" i="5"/>
  <c r="P67" i="5"/>
  <c r="Q67" i="5"/>
  <c r="R67" i="5"/>
  <c r="S67" i="5"/>
  <c r="T67" i="5"/>
  <c r="U67" i="5"/>
  <c r="V67" i="5"/>
  <c r="W67" i="5"/>
  <c r="X67" i="5"/>
  <c r="Y67" i="5"/>
  <c r="P68" i="5"/>
  <c r="Q68" i="5"/>
  <c r="R68" i="5"/>
  <c r="S68" i="5"/>
  <c r="T68" i="5"/>
  <c r="U68" i="5"/>
  <c r="V68" i="5"/>
  <c r="W68" i="5"/>
  <c r="X68" i="5"/>
  <c r="Y68" i="5"/>
  <c r="P69" i="5"/>
  <c r="Q69" i="5"/>
  <c r="R69" i="5"/>
  <c r="S69" i="5"/>
  <c r="T69" i="5"/>
  <c r="U69" i="5"/>
  <c r="V69" i="5"/>
  <c r="W69" i="5"/>
  <c r="X69" i="5"/>
  <c r="Y69" i="5"/>
  <c r="P70" i="5"/>
  <c r="Q70" i="5"/>
  <c r="R70" i="5"/>
  <c r="S70" i="5"/>
  <c r="T70" i="5"/>
  <c r="U70" i="5"/>
  <c r="V70" i="5"/>
  <c r="W70" i="5"/>
  <c r="X70" i="5"/>
  <c r="Y70" i="5"/>
  <c r="P71" i="5"/>
  <c r="Q71" i="5"/>
  <c r="R71" i="5"/>
  <c r="S71" i="5"/>
  <c r="T71" i="5"/>
  <c r="U71" i="5"/>
  <c r="V71" i="5"/>
  <c r="W71" i="5"/>
  <c r="X71" i="5"/>
  <c r="Y71" i="5"/>
  <c r="P72" i="5"/>
  <c r="Q72" i="5"/>
  <c r="R72" i="5"/>
  <c r="S72" i="5"/>
  <c r="T72" i="5"/>
  <c r="U72" i="5"/>
  <c r="V72" i="5"/>
  <c r="W72" i="5"/>
  <c r="X72" i="5"/>
  <c r="Y72" i="5"/>
  <c r="P73" i="5"/>
  <c r="Q73" i="5"/>
  <c r="R73" i="5"/>
  <c r="S73" i="5"/>
  <c r="T73" i="5"/>
  <c r="U73" i="5"/>
  <c r="V73" i="5"/>
  <c r="W73" i="5"/>
  <c r="X73" i="5"/>
  <c r="Y73" i="5"/>
  <c r="P74" i="5"/>
  <c r="Q74" i="5"/>
  <c r="R74" i="5"/>
  <c r="S74" i="5"/>
  <c r="T74" i="5"/>
  <c r="U74" i="5"/>
  <c r="V74" i="5"/>
  <c r="W74" i="5"/>
  <c r="X74" i="5"/>
  <c r="Y74" i="5"/>
  <c r="P75" i="5"/>
  <c r="Q75" i="5"/>
  <c r="R75" i="5"/>
  <c r="S75" i="5"/>
  <c r="T75" i="5"/>
  <c r="U75" i="5"/>
  <c r="V75" i="5"/>
  <c r="W75" i="5"/>
  <c r="X75" i="5"/>
  <c r="Y75" i="5"/>
  <c r="P76" i="5"/>
  <c r="Q76" i="5"/>
  <c r="R76" i="5"/>
  <c r="S76" i="5"/>
  <c r="T76" i="5"/>
  <c r="U76" i="5"/>
  <c r="V76" i="5"/>
  <c r="W76" i="5"/>
  <c r="X76" i="5"/>
  <c r="Y76" i="5"/>
  <c r="P77" i="5"/>
  <c r="Q77" i="5"/>
  <c r="R77" i="5"/>
  <c r="S77" i="5"/>
  <c r="T77" i="5"/>
  <c r="U77" i="5"/>
  <c r="V77" i="5"/>
  <c r="W77" i="5"/>
  <c r="X77" i="5"/>
  <c r="Y77" i="5"/>
  <c r="P78" i="5"/>
  <c r="Q78" i="5"/>
  <c r="R78" i="5"/>
  <c r="S78" i="5"/>
  <c r="T78" i="5"/>
  <c r="U78" i="5"/>
  <c r="V78" i="5"/>
  <c r="W78" i="5"/>
  <c r="X78" i="5"/>
  <c r="Y78" i="5"/>
  <c r="P79" i="5"/>
  <c r="Q79" i="5"/>
  <c r="R79" i="5"/>
  <c r="S79" i="5"/>
  <c r="T79" i="5"/>
  <c r="U79" i="5"/>
  <c r="V79" i="5"/>
  <c r="W79" i="5"/>
  <c r="X79" i="5"/>
  <c r="Y79" i="5"/>
  <c r="P80" i="5"/>
  <c r="Q80" i="5"/>
  <c r="R80" i="5"/>
  <c r="S80" i="5"/>
  <c r="T80" i="5"/>
  <c r="U80" i="5"/>
  <c r="V80" i="5"/>
  <c r="W80" i="5"/>
  <c r="X80" i="5"/>
  <c r="Y80" i="5"/>
  <c r="P81" i="5"/>
  <c r="Q81" i="5"/>
  <c r="R81" i="5"/>
  <c r="S81" i="5"/>
  <c r="T81" i="5"/>
  <c r="U81" i="5"/>
  <c r="V81" i="5"/>
  <c r="W81" i="5"/>
  <c r="X81" i="5"/>
  <c r="Y81" i="5"/>
  <c r="P82" i="5"/>
  <c r="Q82" i="5"/>
  <c r="R82" i="5"/>
  <c r="S82" i="5"/>
  <c r="T82" i="5"/>
  <c r="U82" i="5"/>
  <c r="V82" i="5"/>
  <c r="W82" i="5"/>
  <c r="X82" i="5"/>
  <c r="Y82" i="5"/>
  <c r="P83" i="5"/>
  <c r="Q83" i="5"/>
  <c r="R83" i="5"/>
  <c r="S83" i="5"/>
  <c r="T83" i="5"/>
  <c r="U83" i="5"/>
  <c r="V83" i="5"/>
  <c r="W83" i="5"/>
  <c r="X83" i="5"/>
  <c r="Y83" i="5"/>
  <c r="P84" i="5"/>
  <c r="Q84" i="5"/>
  <c r="R84" i="5"/>
  <c r="S84" i="5"/>
  <c r="T84" i="5"/>
  <c r="U84" i="5"/>
  <c r="V84" i="5"/>
  <c r="W84" i="5"/>
  <c r="X84" i="5"/>
  <c r="Y84" i="5"/>
  <c r="P85" i="5"/>
  <c r="Q85" i="5"/>
  <c r="R85" i="5"/>
  <c r="S85" i="5"/>
  <c r="T85" i="5"/>
  <c r="U85" i="5"/>
  <c r="V85" i="5"/>
  <c r="W85" i="5"/>
  <c r="X85" i="5"/>
  <c r="Y85" i="5"/>
  <c r="P86" i="5"/>
  <c r="Q86" i="5"/>
  <c r="R86" i="5"/>
  <c r="S86" i="5"/>
  <c r="T86" i="5"/>
  <c r="U86" i="5"/>
  <c r="V86" i="5"/>
  <c r="W86" i="5"/>
  <c r="X86" i="5"/>
  <c r="Y86" i="5"/>
  <c r="P87" i="5"/>
  <c r="Q87" i="5"/>
  <c r="R87" i="5"/>
  <c r="S87" i="5"/>
  <c r="T87" i="5"/>
  <c r="U87" i="5"/>
  <c r="V87" i="5"/>
  <c r="W87" i="5"/>
  <c r="X87" i="5"/>
  <c r="Y87" i="5"/>
  <c r="P88" i="5"/>
  <c r="Q88" i="5"/>
  <c r="R88" i="5"/>
  <c r="S88" i="5"/>
  <c r="T88" i="5"/>
  <c r="U88" i="5"/>
  <c r="V88" i="5"/>
  <c r="W88" i="5"/>
  <c r="X88" i="5"/>
  <c r="Y88" i="5"/>
  <c r="P89" i="5"/>
  <c r="Q89" i="5"/>
  <c r="R89" i="5"/>
  <c r="S89" i="5"/>
  <c r="T89" i="5"/>
  <c r="U89" i="5"/>
  <c r="V89" i="5"/>
  <c r="W89" i="5"/>
  <c r="X89" i="5"/>
  <c r="Y89" i="5"/>
  <c r="P90" i="5"/>
  <c r="Q90" i="5"/>
  <c r="R90" i="5"/>
  <c r="S90" i="5"/>
  <c r="T90" i="5"/>
  <c r="U90" i="5"/>
  <c r="V90" i="5"/>
  <c r="W90" i="5"/>
  <c r="X90" i="5"/>
  <c r="Y90" i="5"/>
  <c r="P91" i="5"/>
  <c r="Q91" i="5"/>
  <c r="R91" i="5"/>
  <c r="S91" i="5"/>
  <c r="T91" i="5"/>
  <c r="U91" i="5"/>
  <c r="V91" i="5"/>
  <c r="W91" i="5"/>
  <c r="X91" i="5"/>
  <c r="Y91" i="5"/>
  <c r="P92" i="5"/>
  <c r="Q92" i="5"/>
  <c r="R92" i="5"/>
  <c r="S92" i="5"/>
  <c r="T92" i="5"/>
  <c r="U92" i="5"/>
  <c r="V92" i="5"/>
  <c r="W92" i="5"/>
  <c r="X92" i="5"/>
  <c r="Y92" i="5"/>
  <c r="P93" i="5"/>
  <c r="Q93" i="5"/>
  <c r="R93" i="5"/>
  <c r="S93" i="5"/>
  <c r="T93" i="5"/>
  <c r="U93" i="5"/>
  <c r="V93" i="5"/>
  <c r="W93" i="5"/>
  <c r="X93" i="5"/>
  <c r="Y93" i="5"/>
  <c r="P94" i="5"/>
  <c r="Q94" i="5"/>
  <c r="R94" i="5"/>
  <c r="S94" i="5"/>
  <c r="T94" i="5"/>
  <c r="U94" i="5"/>
  <c r="V94" i="5"/>
  <c r="W94" i="5"/>
  <c r="X94" i="5"/>
  <c r="Y94" i="5"/>
  <c r="P95" i="5"/>
  <c r="Q95" i="5"/>
  <c r="R95" i="5"/>
  <c r="S95" i="5"/>
  <c r="T95" i="5"/>
  <c r="U95" i="5"/>
  <c r="V95" i="5"/>
  <c r="W95" i="5"/>
  <c r="X95" i="5"/>
  <c r="Y95" i="5"/>
  <c r="P96" i="5"/>
  <c r="Q96" i="5"/>
  <c r="R96" i="5"/>
  <c r="S96" i="5"/>
  <c r="T96" i="5"/>
  <c r="U96" i="5"/>
  <c r="V96" i="5"/>
  <c r="W96" i="5"/>
  <c r="X96" i="5"/>
  <c r="Y96" i="5"/>
  <c r="P97" i="5"/>
  <c r="Q97" i="5"/>
  <c r="R97" i="5"/>
  <c r="S97" i="5"/>
  <c r="T97" i="5"/>
  <c r="U97" i="5"/>
  <c r="V97" i="5"/>
  <c r="W97" i="5"/>
  <c r="X97" i="5"/>
  <c r="Y97" i="5"/>
  <c r="P98" i="5"/>
  <c r="Q98" i="5"/>
  <c r="R98" i="5"/>
  <c r="S98" i="5"/>
  <c r="T98" i="5"/>
  <c r="U98" i="5"/>
  <c r="V98" i="5"/>
  <c r="W98" i="5"/>
  <c r="X98" i="5"/>
  <c r="Y98" i="5"/>
  <c r="P99" i="5"/>
  <c r="Q99" i="5"/>
  <c r="R99" i="5"/>
  <c r="S99" i="5"/>
  <c r="T99" i="5"/>
  <c r="U99" i="5"/>
  <c r="V99" i="5"/>
  <c r="W99" i="5"/>
  <c r="X99" i="5"/>
  <c r="Y99" i="5"/>
  <c r="P100" i="5"/>
  <c r="Q100" i="5"/>
  <c r="R100" i="5"/>
  <c r="S100" i="5"/>
  <c r="T100" i="5"/>
  <c r="U100" i="5"/>
  <c r="V100" i="5"/>
  <c r="W100" i="5"/>
  <c r="X100" i="5"/>
  <c r="Y100" i="5"/>
  <c r="P101" i="5"/>
  <c r="Q101" i="5"/>
  <c r="R101" i="5"/>
  <c r="S101" i="5"/>
  <c r="T101" i="5"/>
  <c r="U101" i="5"/>
  <c r="V101" i="5"/>
  <c r="W101" i="5"/>
  <c r="X101" i="5"/>
  <c r="Y101" i="5"/>
  <c r="P102" i="5"/>
  <c r="Q102" i="5"/>
  <c r="R102" i="5"/>
  <c r="S102" i="5"/>
  <c r="T102" i="5"/>
  <c r="U102" i="5"/>
  <c r="V102" i="5"/>
  <c r="W102" i="5"/>
  <c r="X102" i="5"/>
  <c r="Y102" i="5"/>
  <c r="P103" i="5"/>
  <c r="Q103" i="5"/>
  <c r="R103" i="5"/>
  <c r="S103" i="5"/>
  <c r="T103" i="5"/>
  <c r="U103" i="5"/>
  <c r="V103" i="5"/>
  <c r="W103" i="5"/>
  <c r="X103" i="5"/>
  <c r="Y103" i="5"/>
  <c r="P104" i="5"/>
  <c r="Q104" i="5"/>
  <c r="R104" i="5"/>
  <c r="S104" i="5"/>
  <c r="T104" i="5"/>
  <c r="U104" i="5"/>
  <c r="V104" i="5"/>
  <c r="W104" i="5"/>
  <c r="X104" i="5"/>
  <c r="Y104" i="5"/>
  <c r="P105" i="5"/>
  <c r="Q105" i="5"/>
  <c r="R105" i="5"/>
  <c r="S105" i="5"/>
  <c r="T105" i="5"/>
  <c r="U105" i="5"/>
  <c r="V105" i="5"/>
  <c r="W105" i="5"/>
  <c r="X105" i="5"/>
  <c r="Y105" i="5"/>
  <c r="P106" i="5"/>
  <c r="Q106" i="5"/>
  <c r="R106" i="5"/>
  <c r="S106" i="5"/>
  <c r="T106" i="5"/>
  <c r="U106" i="5"/>
  <c r="V106" i="5"/>
  <c r="W106" i="5"/>
  <c r="X106" i="5"/>
  <c r="Y106" i="5"/>
  <c r="P107" i="5"/>
  <c r="Q107" i="5"/>
  <c r="R107" i="5"/>
  <c r="S107" i="5"/>
  <c r="T107" i="5"/>
  <c r="U107" i="5"/>
  <c r="V107" i="5"/>
  <c r="W107" i="5"/>
  <c r="X107" i="5"/>
  <c r="Y107" i="5"/>
  <c r="P108" i="5"/>
  <c r="Q108" i="5"/>
  <c r="R108" i="5"/>
  <c r="S108" i="5"/>
  <c r="T108" i="5"/>
  <c r="U108" i="5"/>
  <c r="V108" i="5"/>
  <c r="W108" i="5"/>
  <c r="X108" i="5"/>
  <c r="Y108" i="5"/>
  <c r="P109" i="5"/>
  <c r="Q109" i="5"/>
  <c r="R109" i="5"/>
  <c r="S109" i="5"/>
  <c r="T109" i="5"/>
  <c r="U109" i="5"/>
  <c r="V109" i="5"/>
  <c r="W109" i="5"/>
  <c r="X109" i="5"/>
  <c r="Y109" i="5"/>
  <c r="Q2" i="5"/>
  <c r="R2" i="5"/>
  <c r="S2" i="5"/>
  <c r="T2" i="5"/>
  <c r="U2" i="5"/>
  <c r="V2" i="5"/>
  <c r="W2" i="5"/>
  <c r="X2" i="5"/>
  <c r="Y2" i="5"/>
  <c r="P2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L108" i="5"/>
  <c r="K108" i="5"/>
  <c r="J108" i="5"/>
  <c r="I108" i="5"/>
  <c r="H108" i="5"/>
  <c r="G108" i="5"/>
  <c r="F108" i="5"/>
  <c r="E108" i="5"/>
  <c r="D108" i="5"/>
  <c r="C108" i="5"/>
  <c r="O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M102" i="5"/>
  <c r="L102" i="5"/>
  <c r="K102" i="5"/>
  <c r="J102" i="5"/>
  <c r="I102" i="5"/>
  <c r="H102" i="5"/>
  <c r="G102" i="5"/>
  <c r="F102" i="5"/>
  <c r="E102" i="5"/>
  <c r="D102" i="5"/>
  <c r="C102" i="5"/>
  <c r="O97" i="5"/>
  <c r="M97" i="5"/>
  <c r="L97" i="5"/>
  <c r="K97" i="5"/>
  <c r="J97" i="5"/>
  <c r="I97" i="5"/>
  <c r="H97" i="5"/>
  <c r="G97" i="5"/>
  <c r="F97" i="5"/>
  <c r="E97" i="5"/>
  <c r="D97" i="5"/>
  <c r="C97" i="5"/>
  <c r="O96" i="5"/>
  <c r="M96" i="5"/>
  <c r="L96" i="5"/>
  <c r="K96" i="5"/>
  <c r="J96" i="5"/>
  <c r="I96" i="5"/>
  <c r="H96" i="5"/>
  <c r="G96" i="5"/>
  <c r="F96" i="5"/>
  <c r="E96" i="5"/>
  <c r="D96" i="5"/>
  <c r="C96" i="5"/>
  <c r="O91" i="5"/>
  <c r="M91" i="5"/>
  <c r="L91" i="5"/>
  <c r="K91" i="5"/>
  <c r="J91" i="5"/>
  <c r="I91" i="5"/>
  <c r="H91" i="5"/>
  <c r="G91" i="5"/>
  <c r="F91" i="5"/>
  <c r="E91" i="5"/>
  <c r="D91" i="5"/>
  <c r="C91" i="5"/>
  <c r="O90" i="5"/>
  <c r="M90" i="5"/>
  <c r="L90" i="5"/>
  <c r="K90" i="5"/>
  <c r="J90" i="5"/>
  <c r="I90" i="5"/>
  <c r="H90" i="5"/>
  <c r="G90" i="5"/>
  <c r="F90" i="5"/>
  <c r="E90" i="5"/>
  <c r="D90" i="5"/>
  <c r="C90" i="5"/>
  <c r="O85" i="5"/>
  <c r="N85" i="5"/>
  <c r="L85" i="5"/>
  <c r="K85" i="5"/>
  <c r="J85" i="5"/>
  <c r="I85" i="5"/>
  <c r="H85" i="5"/>
  <c r="G85" i="5"/>
  <c r="F85" i="5"/>
  <c r="E85" i="5"/>
  <c r="D85" i="5"/>
  <c r="C85" i="5"/>
  <c r="O84" i="5"/>
  <c r="N84" i="5"/>
  <c r="L84" i="5"/>
  <c r="K84" i="5"/>
  <c r="J84" i="5"/>
  <c r="I84" i="5"/>
  <c r="H84" i="5"/>
  <c r="G84" i="5"/>
  <c r="F84" i="5"/>
  <c r="E84" i="5"/>
  <c r="D84" i="5"/>
  <c r="C84" i="5"/>
  <c r="O79" i="5"/>
  <c r="N79" i="5"/>
  <c r="L79" i="5"/>
  <c r="K79" i="5"/>
  <c r="J79" i="5"/>
  <c r="I79" i="5"/>
  <c r="H79" i="5"/>
  <c r="G79" i="5"/>
  <c r="F79" i="5"/>
  <c r="E79" i="5"/>
  <c r="D79" i="5"/>
  <c r="C79" i="5"/>
  <c r="O78" i="5"/>
  <c r="N78" i="5"/>
  <c r="L78" i="5"/>
  <c r="K78" i="5"/>
  <c r="J78" i="5"/>
  <c r="I78" i="5"/>
  <c r="H78" i="5"/>
  <c r="G78" i="5"/>
  <c r="F78" i="5"/>
  <c r="E78" i="5"/>
  <c r="D78" i="5"/>
  <c r="C78" i="5"/>
  <c r="O73" i="5"/>
  <c r="M73" i="5"/>
  <c r="L73" i="5"/>
  <c r="K73" i="5"/>
  <c r="J73" i="5"/>
  <c r="I73" i="5"/>
  <c r="H73" i="5"/>
  <c r="G73" i="5"/>
  <c r="F73" i="5"/>
  <c r="E73" i="5"/>
  <c r="D73" i="5"/>
  <c r="C73" i="5"/>
  <c r="O72" i="5"/>
  <c r="M72" i="5"/>
  <c r="L72" i="5"/>
  <c r="K72" i="5"/>
  <c r="J72" i="5"/>
  <c r="I72" i="5"/>
  <c r="H72" i="5"/>
  <c r="G72" i="5"/>
  <c r="F72" i="5"/>
  <c r="E72" i="5"/>
  <c r="D72" i="5"/>
  <c r="C72" i="5"/>
  <c r="O67" i="5"/>
  <c r="M67" i="5"/>
  <c r="L67" i="5"/>
  <c r="K67" i="5"/>
  <c r="J67" i="5"/>
  <c r="I67" i="5"/>
  <c r="H67" i="5"/>
  <c r="G67" i="5"/>
  <c r="F67" i="5"/>
  <c r="E67" i="5"/>
  <c r="D67" i="5"/>
  <c r="C67" i="5"/>
  <c r="O66" i="5"/>
  <c r="M66" i="5"/>
  <c r="L66" i="5"/>
  <c r="K66" i="5"/>
  <c r="J66" i="5"/>
  <c r="I66" i="5"/>
  <c r="H66" i="5"/>
  <c r="G66" i="5"/>
  <c r="F66" i="5"/>
  <c r="E66" i="5"/>
  <c r="D66" i="5"/>
  <c r="C66" i="5"/>
  <c r="O61" i="5"/>
  <c r="N61" i="5"/>
  <c r="L61" i="5"/>
  <c r="K61" i="5"/>
  <c r="J61" i="5"/>
  <c r="I61" i="5"/>
  <c r="H61" i="5"/>
  <c r="G61" i="5"/>
  <c r="F61" i="5"/>
  <c r="E61" i="5"/>
  <c r="D61" i="5"/>
  <c r="C61" i="5"/>
  <c r="O60" i="5"/>
  <c r="N60" i="5"/>
  <c r="L60" i="5"/>
  <c r="K60" i="5"/>
  <c r="J60" i="5"/>
  <c r="I60" i="5"/>
  <c r="H60" i="5"/>
  <c r="G60" i="5"/>
  <c r="F60" i="5"/>
  <c r="E60" i="5"/>
  <c r="D60" i="5"/>
  <c r="C60" i="5"/>
  <c r="N55" i="5"/>
  <c r="M55" i="5"/>
  <c r="L55" i="5"/>
  <c r="K55" i="5"/>
  <c r="J55" i="5"/>
  <c r="I55" i="5"/>
  <c r="H55" i="5"/>
  <c r="G55" i="5"/>
  <c r="F55" i="5"/>
  <c r="E55" i="5"/>
  <c r="D55" i="5"/>
  <c r="C55" i="5"/>
  <c r="N54" i="5"/>
  <c r="M54" i="5"/>
  <c r="L54" i="5"/>
  <c r="K54" i="5"/>
  <c r="J54" i="5"/>
  <c r="I54" i="5"/>
  <c r="H54" i="5"/>
  <c r="G54" i="5"/>
  <c r="F54" i="5"/>
  <c r="E54" i="5"/>
  <c r="D54" i="5"/>
  <c r="C54" i="5"/>
  <c r="N49" i="5"/>
  <c r="M49" i="5"/>
  <c r="L49" i="5"/>
  <c r="K49" i="5"/>
  <c r="J49" i="5"/>
  <c r="I49" i="5"/>
  <c r="H49" i="5"/>
  <c r="G49" i="5"/>
  <c r="F49" i="5"/>
  <c r="E49" i="5"/>
  <c r="D49" i="5"/>
  <c r="C49" i="5"/>
  <c r="N48" i="5"/>
  <c r="M48" i="5"/>
  <c r="L48" i="5"/>
  <c r="K48" i="5"/>
  <c r="J48" i="5"/>
  <c r="I48" i="5"/>
  <c r="H48" i="5"/>
  <c r="G48" i="5"/>
  <c r="F48" i="5"/>
  <c r="E48" i="5"/>
  <c r="D48" i="5"/>
  <c r="C48" i="5"/>
  <c r="O43" i="5"/>
  <c r="M43" i="5"/>
  <c r="L43" i="5"/>
  <c r="K43" i="5"/>
  <c r="J43" i="5"/>
  <c r="I43" i="5"/>
  <c r="H43" i="5"/>
  <c r="G43" i="5"/>
  <c r="F43" i="5"/>
  <c r="E43" i="5"/>
  <c r="D43" i="5"/>
  <c r="C43" i="5"/>
  <c r="O42" i="5"/>
  <c r="M42" i="5"/>
  <c r="L42" i="5"/>
  <c r="K42" i="5"/>
  <c r="J42" i="5"/>
  <c r="I42" i="5"/>
  <c r="H42" i="5"/>
  <c r="G42" i="5"/>
  <c r="F42" i="5"/>
  <c r="E42" i="5"/>
  <c r="D42" i="5"/>
  <c r="C42" i="5"/>
  <c r="O37" i="5"/>
  <c r="N37" i="5"/>
  <c r="L37" i="5"/>
  <c r="K37" i="5"/>
  <c r="J37" i="5"/>
  <c r="I37" i="5"/>
  <c r="H37" i="5"/>
  <c r="G37" i="5"/>
  <c r="F37" i="5"/>
  <c r="E37" i="5"/>
  <c r="D37" i="5"/>
  <c r="C37" i="5"/>
  <c r="O36" i="5"/>
  <c r="N36" i="5"/>
  <c r="L36" i="5"/>
  <c r="K36" i="5"/>
  <c r="J36" i="5"/>
  <c r="I36" i="5"/>
  <c r="H36" i="5"/>
  <c r="G36" i="5"/>
  <c r="F36" i="5"/>
  <c r="E36" i="5"/>
  <c r="D36" i="5"/>
  <c r="C36" i="5"/>
  <c r="N31" i="5"/>
  <c r="M31" i="5"/>
  <c r="L31" i="5"/>
  <c r="K31" i="5"/>
  <c r="J31" i="5"/>
  <c r="I31" i="5"/>
  <c r="H31" i="5"/>
  <c r="G31" i="5"/>
  <c r="F31" i="5"/>
  <c r="E31" i="5"/>
  <c r="D31" i="5"/>
  <c r="C31" i="5"/>
  <c r="N30" i="5"/>
  <c r="M30" i="5"/>
  <c r="L30" i="5"/>
  <c r="K30" i="5"/>
  <c r="J30" i="5"/>
  <c r="I30" i="5"/>
  <c r="H30" i="5"/>
  <c r="G30" i="5"/>
  <c r="F30" i="5"/>
  <c r="E30" i="5"/>
  <c r="D30" i="5"/>
  <c r="C30" i="5"/>
  <c r="N25" i="5"/>
  <c r="M25" i="5"/>
  <c r="L25" i="5"/>
  <c r="K25" i="5"/>
  <c r="J25" i="5"/>
  <c r="I25" i="5"/>
  <c r="H25" i="5"/>
  <c r="G25" i="5"/>
  <c r="F25" i="5"/>
  <c r="E25" i="5"/>
  <c r="D25" i="5"/>
  <c r="C25" i="5"/>
  <c r="N24" i="5"/>
  <c r="M24" i="5"/>
  <c r="L24" i="5"/>
  <c r="K24" i="5"/>
  <c r="J24" i="5"/>
  <c r="I24" i="5"/>
  <c r="H24" i="5"/>
  <c r="G24" i="5"/>
  <c r="F24" i="5"/>
  <c r="E24" i="5"/>
  <c r="D24" i="5"/>
  <c r="C24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O13" i="5"/>
  <c r="N13" i="5"/>
  <c r="L13" i="5"/>
  <c r="K13" i="5"/>
  <c r="J13" i="5"/>
  <c r="I13" i="5"/>
  <c r="H13" i="5"/>
  <c r="G13" i="5"/>
  <c r="F13" i="5"/>
  <c r="E13" i="5"/>
  <c r="D13" i="5"/>
  <c r="C13" i="5"/>
  <c r="O12" i="5"/>
  <c r="N12" i="5"/>
  <c r="L12" i="5"/>
  <c r="K12" i="5"/>
  <c r="J12" i="5"/>
  <c r="I12" i="5"/>
  <c r="H12" i="5"/>
  <c r="G12" i="5"/>
  <c r="F12" i="5"/>
  <c r="E12" i="5"/>
  <c r="D12" i="5"/>
  <c r="C12" i="5"/>
  <c r="N7" i="5"/>
  <c r="M7" i="5"/>
  <c r="L7" i="5"/>
  <c r="K7" i="5"/>
  <c r="J7" i="5"/>
  <c r="I7" i="5"/>
  <c r="H7" i="5"/>
  <c r="G7" i="5"/>
  <c r="F7" i="5"/>
  <c r="E7" i="5"/>
  <c r="D7" i="5"/>
  <c r="C7" i="5"/>
  <c r="N6" i="5"/>
  <c r="M6" i="5"/>
  <c r="L6" i="5"/>
  <c r="K6" i="5"/>
  <c r="J6" i="5"/>
  <c r="I6" i="5"/>
  <c r="H6" i="5"/>
  <c r="G6" i="5"/>
  <c r="F6" i="5"/>
  <c r="E6" i="5"/>
  <c r="D6" i="5"/>
  <c r="C6" i="5"/>
  <c r="T5" i="7" l="1"/>
  <c r="T3" i="7"/>
  <c r="T6" i="7"/>
  <c r="T4" i="7"/>
  <c r="T2" i="6"/>
  <c r="T2" i="7"/>
  <c r="A2" i="4"/>
  <c r="A3" i="4"/>
  <c r="A4" i="4"/>
  <c r="A5" i="4"/>
  <c r="A6" i="4"/>
  <c r="A7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C1" i="4"/>
  <c r="B1" i="4"/>
  <c r="A1" i="4"/>
  <c r="P110" i="1"/>
  <c r="Q110" i="1"/>
  <c r="R110" i="1"/>
  <c r="S110" i="1"/>
  <c r="T110" i="1"/>
  <c r="U110" i="1"/>
  <c r="V110" i="1"/>
  <c r="W110" i="1"/>
  <c r="X110" i="1"/>
  <c r="Y110" i="1"/>
  <c r="P111" i="1"/>
  <c r="Q111" i="1"/>
  <c r="R111" i="1"/>
  <c r="S111" i="1"/>
  <c r="T111" i="1"/>
  <c r="U111" i="1"/>
  <c r="V111" i="1"/>
  <c r="W111" i="1"/>
  <c r="X111" i="1"/>
  <c r="Y111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C111" i="1"/>
  <c r="C110" i="1"/>
  <c r="E5" i="3"/>
  <c r="E5" i="4" s="1"/>
  <c r="R5" i="3"/>
  <c r="R5" i="4" s="1"/>
  <c r="M102" i="1"/>
  <c r="M103" i="1"/>
  <c r="M72" i="1"/>
  <c r="M73" i="1"/>
  <c r="B3" i="3"/>
  <c r="B3" i="4" s="1"/>
  <c r="B4" i="3"/>
  <c r="B4" i="4" s="1"/>
  <c r="B5" i="3"/>
  <c r="C2" i="3"/>
  <c r="C2" i="4" s="1"/>
  <c r="C3" i="3"/>
  <c r="C3" i="4" s="1"/>
  <c r="C4" i="3"/>
  <c r="C4" i="4" s="1"/>
  <c r="C5" i="3"/>
  <c r="C5" i="4" s="1"/>
  <c r="D2" i="3"/>
  <c r="D2" i="4" s="1"/>
  <c r="D3" i="3"/>
  <c r="D3" i="4" s="1"/>
  <c r="D4" i="3"/>
  <c r="D4" i="4" s="1"/>
  <c r="D5" i="3"/>
  <c r="D5" i="4" s="1"/>
  <c r="E2" i="3"/>
  <c r="E2" i="4" s="1"/>
  <c r="E3" i="3"/>
  <c r="E3" i="4" s="1"/>
  <c r="E4" i="3"/>
  <c r="E4" i="4" s="1"/>
  <c r="F2" i="3"/>
  <c r="F3" i="3"/>
  <c r="F3" i="4" s="1"/>
  <c r="F4" i="3"/>
  <c r="F5" i="3"/>
  <c r="G2" i="3"/>
  <c r="G2" i="4" s="1"/>
  <c r="G3" i="3"/>
  <c r="G3" i="4" s="1"/>
  <c r="G4" i="3"/>
  <c r="G4" i="4" s="1"/>
  <c r="G5" i="3"/>
  <c r="G5" i="4" s="1"/>
  <c r="H2" i="3"/>
  <c r="H2" i="4" s="1"/>
  <c r="H3" i="3"/>
  <c r="H3" i="4" s="1"/>
  <c r="H4" i="3"/>
  <c r="H4" i="4" s="1"/>
  <c r="H5" i="3"/>
  <c r="H5" i="4" s="1"/>
  <c r="I2" i="3"/>
  <c r="I2" i="4" s="1"/>
  <c r="I3" i="3"/>
  <c r="I3" i="4" s="1"/>
  <c r="I4" i="3"/>
  <c r="I4" i="4" s="1"/>
  <c r="I5" i="3"/>
  <c r="I5" i="4" s="1"/>
  <c r="J2" i="3"/>
  <c r="J2" i="4" s="1"/>
  <c r="J3" i="3"/>
  <c r="J3" i="4" s="1"/>
  <c r="J4" i="3"/>
  <c r="J4" i="4" s="1"/>
  <c r="J5" i="3"/>
  <c r="J5" i="4" s="1"/>
  <c r="K2" i="3"/>
  <c r="K2" i="4" s="1"/>
  <c r="K3" i="3"/>
  <c r="K3" i="4" s="1"/>
  <c r="K4" i="3"/>
  <c r="K4" i="4" s="1"/>
  <c r="K5" i="3"/>
  <c r="K5" i="4" s="1"/>
  <c r="L2" i="3"/>
  <c r="L2" i="4" s="1"/>
  <c r="L3" i="3"/>
  <c r="L3" i="4" s="1"/>
  <c r="L4" i="3"/>
  <c r="L4" i="4" s="1"/>
  <c r="L5" i="3"/>
  <c r="L5" i="4" s="1"/>
  <c r="M2" i="3"/>
  <c r="M2" i="4" s="1"/>
  <c r="M3" i="3"/>
  <c r="M3" i="4" s="1"/>
  <c r="M4" i="3"/>
  <c r="M4" i="4" s="1"/>
  <c r="M5" i="3"/>
  <c r="M5" i="4" s="1"/>
  <c r="N2" i="3"/>
  <c r="N2" i="4" s="1"/>
  <c r="N3" i="3"/>
  <c r="N3" i="4" s="1"/>
  <c r="N4" i="3"/>
  <c r="N4" i="4" s="1"/>
  <c r="N5" i="3"/>
  <c r="N5" i="4" s="1"/>
  <c r="O2" i="3"/>
  <c r="O2" i="4" s="1"/>
  <c r="O3" i="3"/>
  <c r="O3" i="4" s="1"/>
  <c r="O4" i="3"/>
  <c r="O4" i="4" s="1"/>
  <c r="O5" i="3"/>
  <c r="O5" i="4" s="1"/>
  <c r="P2" i="3"/>
  <c r="P2" i="4" s="1"/>
  <c r="P3" i="3"/>
  <c r="P3" i="4" s="1"/>
  <c r="P4" i="3"/>
  <c r="P4" i="4" s="1"/>
  <c r="P5" i="3"/>
  <c r="P5" i="4" s="1"/>
  <c r="Q2" i="3"/>
  <c r="Q2" i="4" s="1"/>
  <c r="Q3" i="3"/>
  <c r="Q3" i="4" s="1"/>
  <c r="Q4" i="3"/>
  <c r="Q4" i="4" s="1"/>
  <c r="Q5" i="3"/>
  <c r="Q5" i="4" s="1"/>
  <c r="R2" i="3"/>
  <c r="R2" i="4" s="1"/>
  <c r="R3" i="3"/>
  <c r="R3" i="4" s="1"/>
  <c r="R4" i="3"/>
  <c r="R4" i="4" s="1"/>
  <c r="S2" i="3"/>
  <c r="S2" i="4" s="1"/>
  <c r="S3" i="3"/>
  <c r="S3" i="4" s="1"/>
  <c r="S4" i="3"/>
  <c r="S4" i="4" s="1"/>
  <c r="S5" i="3"/>
  <c r="S5" i="4" s="1"/>
  <c r="B2" i="3"/>
  <c r="B2" i="4" s="1"/>
  <c r="H12" i="1"/>
  <c r="H36" i="1"/>
  <c r="H37" i="1"/>
  <c r="E24" i="1"/>
  <c r="C90" i="1"/>
  <c r="C12" i="1"/>
  <c r="O109" i="1"/>
  <c r="N109" i="1"/>
  <c r="L109" i="1"/>
  <c r="K109" i="1"/>
  <c r="J109" i="1"/>
  <c r="I109" i="1"/>
  <c r="H109" i="1"/>
  <c r="G109" i="1"/>
  <c r="F109" i="1"/>
  <c r="E109" i="1"/>
  <c r="D109" i="1"/>
  <c r="C109" i="1"/>
  <c r="O108" i="1"/>
  <c r="N108" i="1"/>
  <c r="L108" i="1"/>
  <c r="K108" i="1"/>
  <c r="J108" i="1"/>
  <c r="I108" i="1"/>
  <c r="H108" i="1"/>
  <c r="G108" i="1"/>
  <c r="F108" i="1"/>
  <c r="E108" i="1"/>
  <c r="D108" i="1"/>
  <c r="C108" i="1"/>
  <c r="O103" i="1"/>
  <c r="L103" i="1"/>
  <c r="K103" i="1"/>
  <c r="J103" i="1"/>
  <c r="I103" i="1"/>
  <c r="H103" i="1"/>
  <c r="G103" i="1"/>
  <c r="F103" i="1"/>
  <c r="E103" i="1"/>
  <c r="D103" i="1"/>
  <c r="C103" i="1"/>
  <c r="O102" i="1"/>
  <c r="L102" i="1"/>
  <c r="K102" i="1"/>
  <c r="J102" i="1"/>
  <c r="I102" i="1"/>
  <c r="H102" i="1"/>
  <c r="G102" i="1"/>
  <c r="F102" i="1"/>
  <c r="E102" i="1"/>
  <c r="D102" i="1"/>
  <c r="C102" i="1"/>
  <c r="O97" i="1"/>
  <c r="M97" i="1"/>
  <c r="L97" i="1"/>
  <c r="K97" i="1"/>
  <c r="J97" i="1"/>
  <c r="I97" i="1"/>
  <c r="H97" i="1"/>
  <c r="G97" i="1"/>
  <c r="F97" i="1"/>
  <c r="E97" i="1"/>
  <c r="D97" i="1"/>
  <c r="C97" i="1"/>
  <c r="O96" i="1"/>
  <c r="M96" i="1"/>
  <c r="L96" i="1"/>
  <c r="K96" i="1"/>
  <c r="J96" i="1"/>
  <c r="I96" i="1"/>
  <c r="H96" i="1"/>
  <c r="G96" i="1"/>
  <c r="F96" i="1"/>
  <c r="E96" i="1"/>
  <c r="D96" i="1"/>
  <c r="C96" i="1"/>
  <c r="O91" i="1"/>
  <c r="M91" i="1"/>
  <c r="L91" i="1"/>
  <c r="K91" i="1"/>
  <c r="J91" i="1"/>
  <c r="I91" i="1"/>
  <c r="H91" i="1"/>
  <c r="G91" i="1"/>
  <c r="F91" i="1"/>
  <c r="E91" i="1"/>
  <c r="D91" i="1"/>
  <c r="C91" i="1"/>
  <c r="O90" i="1"/>
  <c r="M90" i="1"/>
  <c r="L90" i="1"/>
  <c r="K90" i="1"/>
  <c r="J90" i="1"/>
  <c r="I90" i="1"/>
  <c r="H90" i="1"/>
  <c r="G90" i="1"/>
  <c r="F90" i="1"/>
  <c r="E90" i="1"/>
  <c r="D90" i="1"/>
  <c r="O85" i="1"/>
  <c r="N85" i="1"/>
  <c r="L85" i="1"/>
  <c r="K85" i="1"/>
  <c r="J85" i="1"/>
  <c r="I85" i="1"/>
  <c r="H85" i="1"/>
  <c r="G85" i="1"/>
  <c r="F85" i="1"/>
  <c r="E85" i="1"/>
  <c r="D85" i="1"/>
  <c r="C85" i="1"/>
  <c r="O84" i="1"/>
  <c r="N84" i="1"/>
  <c r="L84" i="1"/>
  <c r="K84" i="1"/>
  <c r="J84" i="1"/>
  <c r="I84" i="1"/>
  <c r="H84" i="1"/>
  <c r="G84" i="1"/>
  <c r="F84" i="1"/>
  <c r="E84" i="1"/>
  <c r="D84" i="1"/>
  <c r="C84" i="1"/>
  <c r="O79" i="1"/>
  <c r="N79" i="1"/>
  <c r="L79" i="1"/>
  <c r="K79" i="1"/>
  <c r="J79" i="1"/>
  <c r="I79" i="1"/>
  <c r="H79" i="1"/>
  <c r="G79" i="1"/>
  <c r="F79" i="1"/>
  <c r="E79" i="1"/>
  <c r="D79" i="1"/>
  <c r="C79" i="1"/>
  <c r="O78" i="1"/>
  <c r="N78" i="1"/>
  <c r="L78" i="1"/>
  <c r="K78" i="1"/>
  <c r="J78" i="1"/>
  <c r="I78" i="1"/>
  <c r="H78" i="1"/>
  <c r="G78" i="1"/>
  <c r="F78" i="1"/>
  <c r="E78" i="1"/>
  <c r="D78" i="1"/>
  <c r="C78" i="1"/>
  <c r="O73" i="1"/>
  <c r="L73" i="1"/>
  <c r="K73" i="1"/>
  <c r="J73" i="1"/>
  <c r="I73" i="1"/>
  <c r="H73" i="1"/>
  <c r="G73" i="1"/>
  <c r="F73" i="1"/>
  <c r="E73" i="1"/>
  <c r="D73" i="1"/>
  <c r="C73" i="1"/>
  <c r="O72" i="1"/>
  <c r="L72" i="1"/>
  <c r="K72" i="1"/>
  <c r="J72" i="1"/>
  <c r="I72" i="1"/>
  <c r="M6" i="3" s="1"/>
  <c r="M6" i="4" s="1"/>
  <c r="H72" i="1"/>
  <c r="G72" i="1"/>
  <c r="F72" i="1"/>
  <c r="E72" i="1"/>
  <c r="D72" i="1"/>
  <c r="C72" i="1"/>
  <c r="O67" i="1"/>
  <c r="M67" i="1"/>
  <c r="L67" i="1"/>
  <c r="K67" i="1"/>
  <c r="J67" i="1"/>
  <c r="I67" i="1"/>
  <c r="H67" i="1"/>
  <c r="G67" i="1"/>
  <c r="F67" i="1"/>
  <c r="E67" i="1"/>
  <c r="D67" i="1"/>
  <c r="C67" i="1"/>
  <c r="O66" i="1"/>
  <c r="M66" i="1"/>
  <c r="L66" i="1"/>
  <c r="K66" i="1"/>
  <c r="J66" i="1"/>
  <c r="I66" i="1"/>
  <c r="H66" i="1"/>
  <c r="G66" i="1"/>
  <c r="F66" i="1"/>
  <c r="E66" i="1"/>
  <c r="D66" i="1"/>
  <c r="C66" i="1"/>
  <c r="O61" i="1"/>
  <c r="N61" i="1"/>
  <c r="L61" i="1"/>
  <c r="K61" i="1"/>
  <c r="J61" i="1"/>
  <c r="I61" i="1"/>
  <c r="H61" i="1"/>
  <c r="G61" i="1"/>
  <c r="F61" i="1"/>
  <c r="E61" i="1"/>
  <c r="D61" i="1"/>
  <c r="C61" i="1"/>
  <c r="O60" i="1"/>
  <c r="N60" i="1"/>
  <c r="L60" i="1"/>
  <c r="K60" i="1"/>
  <c r="J60" i="1"/>
  <c r="I60" i="1"/>
  <c r="H60" i="1"/>
  <c r="G60" i="1"/>
  <c r="F60" i="1"/>
  <c r="E60" i="1"/>
  <c r="D60" i="1"/>
  <c r="C60" i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L48" i="1"/>
  <c r="K48" i="1"/>
  <c r="J48" i="1"/>
  <c r="I48" i="1"/>
  <c r="H48" i="1"/>
  <c r="G48" i="1"/>
  <c r="F48" i="1"/>
  <c r="E48" i="1"/>
  <c r="D48" i="1"/>
  <c r="C48" i="1"/>
  <c r="O43" i="1"/>
  <c r="M43" i="1"/>
  <c r="L43" i="1"/>
  <c r="K43" i="1"/>
  <c r="J43" i="1"/>
  <c r="I43" i="1"/>
  <c r="H43" i="1"/>
  <c r="G43" i="1"/>
  <c r="F43" i="1"/>
  <c r="E43" i="1"/>
  <c r="D43" i="1"/>
  <c r="C43" i="1"/>
  <c r="O42" i="1"/>
  <c r="M42" i="1"/>
  <c r="L42" i="1"/>
  <c r="K42" i="1"/>
  <c r="J42" i="1"/>
  <c r="I42" i="1"/>
  <c r="H42" i="1"/>
  <c r="G42" i="1"/>
  <c r="F42" i="1"/>
  <c r="E42" i="1"/>
  <c r="D42" i="1"/>
  <c r="C42" i="1"/>
  <c r="O37" i="1"/>
  <c r="N37" i="1"/>
  <c r="L37" i="1"/>
  <c r="K37" i="1"/>
  <c r="J37" i="1"/>
  <c r="I37" i="1"/>
  <c r="G37" i="1"/>
  <c r="F37" i="1"/>
  <c r="E37" i="1"/>
  <c r="D37" i="1"/>
  <c r="C37" i="1"/>
  <c r="O36" i="1"/>
  <c r="N36" i="1"/>
  <c r="L36" i="1"/>
  <c r="K36" i="1"/>
  <c r="J36" i="1"/>
  <c r="I36" i="1"/>
  <c r="G36" i="1"/>
  <c r="F36" i="1"/>
  <c r="E36" i="1"/>
  <c r="D36" i="1"/>
  <c r="C36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D24" i="1"/>
  <c r="C24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O13" i="1"/>
  <c r="N13" i="1"/>
  <c r="L13" i="1"/>
  <c r="K13" i="1"/>
  <c r="J13" i="1"/>
  <c r="I13" i="1"/>
  <c r="H13" i="1"/>
  <c r="G13" i="1"/>
  <c r="F13" i="1"/>
  <c r="E13" i="1"/>
  <c r="D13" i="1"/>
  <c r="C13" i="1"/>
  <c r="O12" i="1"/>
  <c r="N12" i="1"/>
  <c r="L12" i="1"/>
  <c r="K12" i="1"/>
  <c r="J12" i="1"/>
  <c r="I12" i="1"/>
  <c r="G12" i="1"/>
  <c r="F12" i="1"/>
  <c r="E12" i="1"/>
  <c r="D12" i="1"/>
  <c r="D6" i="1"/>
  <c r="E6" i="1"/>
  <c r="F6" i="1"/>
  <c r="G6" i="1"/>
  <c r="H6" i="1"/>
  <c r="I6" i="1"/>
  <c r="J6" i="1"/>
  <c r="K6" i="1"/>
  <c r="L6" i="1"/>
  <c r="M6" i="1"/>
  <c r="N6" i="1"/>
  <c r="D7" i="1"/>
  <c r="E7" i="1"/>
  <c r="F7" i="1"/>
  <c r="G7" i="1"/>
  <c r="H7" i="1"/>
  <c r="I7" i="1"/>
  <c r="J7" i="1"/>
  <c r="K7" i="1"/>
  <c r="L7" i="1"/>
  <c r="M7" i="1"/>
  <c r="N7" i="1"/>
  <c r="C7" i="1"/>
  <c r="C6" i="1"/>
  <c r="B5" i="4" l="1"/>
  <c r="T5" i="3"/>
  <c r="F5" i="4"/>
  <c r="T5" i="4" s="1"/>
  <c r="F4" i="4"/>
  <c r="T4" i="4" s="1"/>
  <c r="T4" i="3"/>
  <c r="T3" i="4"/>
  <c r="F2" i="4"/>
  <c r="T2" i="4" s="1"/>
  <c r="T2" i="3"/>
  <c r="T3" i="3"/>
  <c r="O6" i="3"/>
  <c r="O6" i="4" s="1"/>
  <c r="L6" i="3"/>
  <c r="L6" i="4" s="1"/>
  <c r="S6" i="3"/>
  <c r="S6" i="4" s="1"/>
  <c r="N7" i="3"/>
  <c r="N7" i="4" s="1"/>
  <c r="I7" i="3"/>
  <c r="I7" i="4" s="1"/>
  <c r="J7" i="3"/>
  <c r="J7" i="4" s="1"/>
  <c r="D6" i="3"/>
  <c r="D6" i="4" s="1"/>
  <c r="C6" i="3"/>
  <c r="C6" i="4" s="1"/>
  <c r="R6" i="3"/>
  <c r="R6" i="4" s="1"/>
  <c r="B7" i="3"/>
  <c r="B7" i="4" s="1"/>
  <c r="B6" i="3"/>
  <c r="B6" i="4" s="1"/>
  <c r="P6" i="3"/>
  <c r="P6" i="4" s="1"/>
  <c r="P7" i="3"/>
  <c r="P7" i="4" s="1"/>
  <c r="L7" i="3"/>
  <c r="L7" i="4" s="1"/>
  <c r="O7" i="3"/>
  <c r="O7" i="4" s="1"/>
  <c r="D7" i="3"/>
  <c r="D7" i="4" s="1"/>
  <c r="N6" i="3"/>
  <c r="N6" i="4" s="1"/>
  <c r="Q6" i="3"/>
  <c r="Q6" i="4" s="1"/>
  <c r="Q7" i="3"/>
  <c r="Q7" i="4" s="1"/>
  <c r="G6" i="3"/>
  <c r="G6" i="4" s="1"/>
  <c r="G7" i="3"/>
  <c r="G7" i="4" s="1"/>
  <c r="H7" i="3"/>
  <c r="H7" i="4" s="1"/>
  <c r="H6" i="3"/>
  <c r="H6" i="4" s="1"/>
  <c r="E7" i="3"/>
  <c r="E7" i="4" s="1"/>
  <c r="E6" i="3"/>
  <c r="E6" i="4" s="1"/>
  <c r="I6" i="3"/>
  <c r="I6" i="4" s="1"/>
  <c r="S7" i="3"/>
  <c r="S7" i="4" s="1"/>
  <c r="K7" i="3"/>
  <c r="K7" i="4" s="1"/>
  <c r="K6" i="3"/>
  <c r="K6" i="4" s="1"/>
  <c r="J6" i="3"/>
  <c r="J6" i="4" s="1"/>
  <c r="F7" i="3"/>
  <c r="F7" i="4" s="1"/>
  <c r="F6" i="3"/>
  <c r="C7" i="3"/>
  <c r="C7" i="4" s="1"/>
  <c r="R7" i="3"/>
  <c r="R7" i="4" s="1"/>
  <c r="M7" i="3"/>
  <c r="M7" i="4" s="1"/>
  <c r="F6" i="4" l="1"/>
  <c r="T6" i="4" s="1"/>
  <c r="T6" i="3"/>
</calcChain>
</file>

<file path=xl/sharedStrings.xml><?xml version="1.0" encoding="utf-8"?>
<sst xmlns="http://schemas.openxmlformats.org/spreadsheetml/2006/main" count="980" uniqueCount="43">
  <si>
    <t>Team</t>
  </si>
  <si>
    <t>Adelaide</t>
  </si>
  <si>
    <t>Brisbane</t>
  </si>
  <si>
    <t>Carlton</t>
  </si>
  <si>
    <t>For</t>
  </si>
  <si>
    <t>Against</t>
  </si>
  <si>
    <t>Tons For</t>
  </si>
  <si>
    <t>Ton Ags</t>
  </si>
  <si>
    <t>Diff =/-</t>
  </si>
  <si>
    <t>Diff %</t>
  </si>
  <si>
    <t>Collingwood</t>
  </si>
  <si>
    <t>Essendon</t>
  </si>
  <si>
    <t>Fremantle</t>
  </si>
  <si>
    <t>Geelong</t>
  </si>
  <si>
    <t>Gold Coast</t>
  </si>
  <si>
    <t>GWS</t>
  </si>
  <si>
    <t>Hawthorn</t>
  </si>
  <si>
    <t>Melbourne</t>
  </si>
  <si>
    <t>North Melb</t>
  </si>
  <si>
    <t>Richmond</t>
  </si>
  <si>
    <t>St. Kilda</t>
  </si>
  <si>
    <t>Port</t>
  </si>
  <si>
    <t>Sydney</t>
  </si>
  <si>
    <t>West Coast</t>
  </si>
  <si>
    <t>W. Bulldogs</t>
  </si>
  <si>
    <t>Rounds:</t>
  </si>
  <si>
    <t>Diff +/-</t>
  </si>
  <si>
    <t>AVG</t>
  </si>
  <si>
    <t>BYE</t>
  </si>
  <si>
    <t>Coll</t>
  </si>
  <si>
    <t>Melb</t>
  </si>
  <si>
    <t>North</t>
  </si>
  <si>
    <t>Bulldogs</t>
  </si>
  <si>
    <t>MANUALLY COPIED:</t>
  </si>
  <si>
    <t>Against (minus AVG)</t>
  </si>
  <si>
    <t>SUM</t>
  </si>
  <si>
    <t>after R14</t>
  </si>
  <si>
    <t>WINS</t>
  </si>
  <si>
    <t>LOSSES</t>
  </si>
  <si>
    <t>PERC</t>
  </si>
  <si>
    <t>Against (minus AVG) Per player</t>
  </si>
  <si>
    <t>%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</si>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</sst>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4" borderId="2" xfId="0" applyFill="1" applyBorder="1"/>
    <xf numFmtId="0" fontId="0" fillId="0" borderId="2" xfId="0" applyBorder="1"/>
    <xf numFmtId="0" fontId="0" fillId="0" borderId="3" xfId="0" applyBorder="1"/>
    <xf numFmtId="0" fontId="0" fillId="4" borderId="0" xfId="0" applyFill="1" applyBorder="1"/>
    <xf numFmtId="0" fontId="0" fillId="0" borderId="0" xfId="0" applyBorder="1"/>
    <xf numFmtId="0" fontId="0" fillId="0" borderId="5" xfId="0" applyBorder="1"/>
    <xf numFmtId="0" fontId="0" fillId="4" borderId="7" xfId="0" applyFill="1" applyBorder="1"/>
    <xf numFmtId="0" fontId="0" fillId="0" borderId="7" xfId="0" applyBorder="1"/>
    <xf numFmtId="0" fontId="0" fillId="4" borderId="2" xfId="0" applyFont="1" applyFill="1" applyBorder="1"/>
    <xf numFmtId="0" fontId="0" fillId="4" borderId="0" xfId="0" applyFont="1" applyFill="1" applyBorder="1"/>
    <xf numFmtId="0" fontId="0" fillId="4" borderId="7" xfId="0" applyFont="1" applyFill="1" applyBorder="1"/>
    <xf numFmtId="0" fontId="0" fillId="0" borderId="0" xfId="0" applyFill="1" applyBorder="1"/>
    <xf numFmtId="0" fontId="0" fillId="7" borderId="0" xfId="0" applyFill="1"/>
    <xf numFmtId="0" fontId="1" fillId="7" borderId="0" xfId="0" applyFont="1" applyFill="1" applyAlignment="1">
      <alignment horizontal="center"/>
    </xf>
    <xf numFmtId="0" fontId="2" fillId="8" borderId="0" xfId="0" applyFont="1" applyFill="1"/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9" borderId="0" xfId="0" applyFill="1"/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0" borderId="0" xfId="0" applyFill="1"/>
    <xf numFmtId="0" fontId="0" fillId="0" borderId="0" xfId="0" applyFill="1"/>
    <xf numFmtId="0" fontId="2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Graphs!$A$2</c:f>
              <c:strCache>
                <c:ptCount val="1"/>
                <c:pt idx="0">
                  <c:v>For</c:v>
                </c:pt>
              </c:strCache>
            </c:strRef>
          </c:tx>
          <c:cat>
            <c:strRef>
              <c:f>Graphs!$B$1:$S$1</c:f>
              <c:strCache>
                <c:ptCount val="18"/>
                <c:pt idx="0">
                  <c:v>Adelaide</c:v>
                </c:pt>
                <c:pt idx="1">
                  <c:v>Brisbane</c:v>
                </c:pt>
                <c:pt idx="2">
                  <c:v>Carlton</c:v>
                </c:pt>
                <c:pt idx="3">
                  <c:v>Coll</c:v>
                </c:pt>
                <c:pt idx="4">
                  <c:v>Essendon</c:v>
                </c:pt>
                <c:pt idx="5">
                  <c:v>Fremantle</c:v>
                </c:pt>
                <c:pt idx="6">
                  <c:v>Geelong</c:v>
                </c:pt>
                <c:pt idx="7">
                  <c:v>Gold Coast</c:v>
                </c:pt>
                <c:pt idx="8">
                  <c:v>GWS</c:v>
                </c:pt>
                <c:pt idx="9">
                  <c:v>Hawthorn</c:v>
                </c:pt>
                <c:pt idx="10">
                  <c:v>Melb</c:v>
                </c:pt>
                <c:pt idx="11">
                  <c:v>North</c:v>
                </c:pt>
                <c:pt idx="12">
                  <c:v>Port</c:v>
                </c:pt>
                <c:pt idx="13">
                  <c:v>Richmond</c:v>
                </c:pt>
                <c:pt idx="14">
                  <c:v>St. Kilda</c:v>
                </c:pt>
                <c:pt idx="15">
                  <c:v>Sydney</c:v>
                </c:pt>
                <c:pt idx="16">
                  <c:v>West Coast</c:v>
                </c:pt>
                <c:pt idx="17">
                  <c:v>Bulldogs</c:v>
                </c:pt>
              </c:strCache>
            </c:strRef>
          </c:cat>
          <c:val>
            <c:numRef>
              <c:f>Graphs!$B$2:$S$2</c:f>
              <c:numCache>
                <c:formatCode>General</c:formatCode>
                <c:ptCount val="18"/>
                <c:pt idx="0">
                  <c:v>1557.15</c:v>
                </c:pt>
                <c:pt idx="1">
                  <c:v>1428.85</c:v>
                </c:pt>
                <c:pt idx="2">
                  <c:v>1511.15</c:v>
                </c:pt>
                <c:pt idx="3">
                  <c:v>1623.46</c:v>
                </c:pt>
                <c:pt idx="4">
                  <c:v>1651.31</c:v>
                </c:pt>
                <c:pt idx="5">
                  <c:v>1592.92</c:v>
                </c:pt>
                <c:pt idx="6">
                  <c:v>1605.46</c:v>
                </c:pt>
                <c:pt idx="7">
                  <c:v>1498.46</c:v>
                </c:pt>
                <c:pt idx="8">
                  <c:v>1414.85</c:v>
                </c:pt>
                <c:pt idx="9">
                  <c:v>1591.23</c:v>
                </c:pt>
                <c:pt idx="10">
                  <c:v>1369</c:v>
                </c:pt>
                <c:pt idx="11">
                  <c:v>1559.54</c:v>
                </c:pt>
                <c:pt idx="12">
                  <c:v>1559.69</c:v>
                </c:pt>
                <c:pt idx="13">
                  <c:v>1542.15</c:v>
                </c:pt>
                <c:pt idx="14">
                  <c:v>1464.23</c:v>
                </c:pt>
                <c:pt idx="15">
                  <c:v>1562.38</c:v>
                </c:pt>
                <c:pt idx="16">
                  <c:v>1547.62</c:v>
                </c:pt>
                <c:pt idx="17">
                  <c:v>1471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Graphs!$A$3</c:f>
              <c:strCache>
                <c:ptCount val="1"/>
                <c:pt idx="0">
                  <c:v>Against</c:v>
                </c:pt>
              </c:strCache>
            </c:strRef>
          </c:tx>
          <c:cat>
            <c:strRef>
              <c:f>Graphs!$B$1:$S$1</c:f>
              <c:strCache>
                <c:ptCount val="18"/>
                <c:pt idx="0">
                  <c:v>Adelaide</c:v>
                </c:pt>
                <c:pt idx="1">
                  <c:v>Brisbane</c:v>
                </c:pt>
                <c:pt idx="2">
                  <c:v>Carlton</c:v>
                </c:pt>
                <c:pt idx="3">
                  <c:v>Coll</c:v>
                </c:pt>
                <c:pt idx="4">
                  <c:v>Essendon</c:v>
                </c:pt>
                <c:pt idx="5">
                  <c:v>Fremantle</c:v>
                </c:pt>
                <c:pt idx="6">
                  <c:v>Geelong</c:v>
                </c:pt>
                <c:pt idx="7">
                  <c:v>Gold Coast</c:v>
                </c:pt>
                <c:pt idx="8">
                  <c:v>GWS</c:v>
                </c:pt>
                <c:pt idx="9">
                  <c:v>Hawthorn</c:v>
                </c:pt>
                <c:pt idx="10">
                  <c:v>Melb</c:v>
                </c:pt>
                <c:pt idx="11">
                  <c:v>North</c:v>
                </c:pt>
                <c:pt idx="12">
                  <c:v>Port</c:v>
                </c:pt>
                <c:pt idx="13">
                  <c:v>Richmond</c:v>
                </c:pt>
                <c:pt idx="14">
                  <c:v>St. Kilda</c:v>
                </c:pt>
                <c:pt idx="15">
                  <c:v>Sydney</c:v>
                </c:pt>
                <c:pt idx="16">
                  <c:v>West Coast</c:v>
                </c:pt>
                <c:pt idx="17">
                  <c:v>Bulldogs</c:v>
                </c:pt>
              </c:strCache>
            </c:strRef>
          </c:cat>
          <c:val>
            <c:numRef>
              <c:f>Graphs!$B$3:$S$3</c:f>
              <c:numCache>
                <c:formatCode>General</c:formatCode>
                <c:ptCount val="18"/>
                <c:pt idx="0">
                  <c:v>1505.85</c:v>
                </c:pt>
                <c:pt idx="1">
                  <c:v>1575.62</c:v>
                </c:pt>
                <c:pt idx="2">
                  <c:v>1462.38</c:v>
                </c:pt>
                <c:pt idx="3">
                  <c:v>1481.08</c:v>
                </c:pt>
                <c:pt idx="4">
                  <c:v>1476.31</c:v>
                </c:pt>
                <c:pt idx="5">
                  <c:v>1533.08</c:v>
                </c:pt>
                <c:pt idx="6">
                  <c:v>1512.62</c:v>
                </c:pt>
                <c:pt idx="7">
                  <c:v>1574</c:v>
                </c:pt>
                <c:pt idx="8">
                  <c:v>1719.08</c:v>
                </c:pt>
                <c:pt idx="9">
                  <c:v>1473.31</c:v>
                </c:pt>
                <c:pt idx="10">
                  <c:v>1714.92</c:v>
                </c:pt>
                <c:pt idx="11">
                  <c:v>1416.46</c:v>
                </c:pt>
                <c:pt idx="12">
                  <c:v>1512</c:v>
                </c:pt>
                <c:pt idx="13">
                  <c:v>1471.92</c:v>
                </c:pt>
                <c:pt idx="14">
                  <c:v>1555.31</c:v>
                </c:pt>
                <c:pt idx="15">
                  <c:v>1520.77</c:v>
                </c:pt>
                <c:pt idx="16">
                  <c:v>1472</c:v>
                </c:pt>
                <c:pt idx="17">
                  <c:v>1573.77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40515072"/>
        <c:axId val="40516608"/>
      </c:lineChart>
      <c:catAx>
        <c:axId val="40515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0516608"/>
        <c:crosses val="autoZero"/>
        <c:auto val="1"/>
        <c:lblAlgn val="ctr"/>
        <c:lblOffset val="100"/>
        <c:noMultiLvlLbl val="0"/>
      </c:catAx>
      <c:valAx>
        <c:axId val="40516608"/>
        <c:scaling>
          <c:orientation val="minMax"/>
          <c:min val="1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 sz="2000"/>
                  <a:t>Average DT Points</a:t>
                </a:r>
              </a:p>
              <a:p>
                <a:pPr>
                  <a:defRPr/>
                </a:pPr>
                <a:endParaRPr lang="en-AU"/>
              </a:p>
            </c:rich>
          </c:tx>
          <c:layout>
            <c:manualLayout>
              <c:xMode val="edge"/>
              <c:yMode val="edge"/>
              <c:x val="1.3480441153628555E-2"/>
              <c:y val="0.317501249813727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0515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Graphs!$A$4</c:f>
              <c:strCache>
                <c:ptCount val="1"/>
                <c:pt idx="0">
                  <c:v>Tons For</c:v>
                </c:pt>
              </c:strCache>
            </c:strRef>
          </c:tx>
          <c:cat>
            <c:strRef>
              <c:f>Graphs!$B$1:$S$1</c:f>
              <c:strCache>
                <c:ptCount val="18"/>
                <c:pt idx="0">
                  <c:v>Adelaide</c:v>
                </c:pt>
                <c:pt idx="1">
                  <c:v>Brisbane</c:v>
                </c:pt>
                <c:pt idx="2">
                  <c:v>Carlton</c:v>
                </c:pt>
                <c:pt idx="3">
                  <c:v>Coll</c:v>
                </c:pt>
                <c:pt idx="4">
                  <c:v>Essendon</c:v>
                </c:pt>
                <c:pt idx="5">
                  <c:v>Fremantle</c:v>
                </c:pt>
                <c:pt idx="6">
                  <c:v>Geelong</c:v>
                </c:pt>
                <c:pt idx="7">
                  <c:v>Gold Coast</c:v>
                </c:pt>
                <c:pt idx="8">
                  <c:v>GWS</c:v>
                </c:pt>
                <c:pt idx="9">
                  <c:v>Hawthorn</c:v>
                </c:pt>
                <c:pt idx="10">
                  <c:v>Melb</c:v>
                </c:pt>
                <c:pt idx="11">
                  <c:v>North</c:v>
                </c:pt>
                <c:pt idx="12">
                  <c:v>Port</c:v>
                </c:pt>
                <c:pt idx="13">
                  <c:v>Richmond</c:v>
                </c:pt>
                <c:pt idx="14">
                  <c:v>St. Kilda</c:v>
                </c:pt>
                <c:pt idx="15">
                  <c:v>Sydney</c:v>
                </c:pt>
                <c:pt idx="16">
                  <c:v>West Coast</c:v>
                </c:pt>
                <c:pt idx="17">
                  <c:v>Bulldogs</c:v>
                </c:pt>
              </c:strCache>
            </c:strRef>
          </c:cat>
          <c:val>
            <c:numRef>
              <c:f>Graphs!$B$4:$S$4</c:f>
              <c:numCache>
                <c:formatCode>General</c:formatCode>
                <c:ptCount val="18"/>
                <c:pt idx="0">
                  <c:v>3.15</c:v>
                </c:pt>
                <c:pt idx="1">
                  <c:v>2</c:v>
                </c:pt>
                <c:pt idx="2">
                  <c:v>2.54</c:v>
                </c:pt>
                <c:pt idx="3">
                  <c:v>4.2300000000000004</c:v>
                </c:pt>
                <c:pt idx="4">
                  <c:v>4.1500000000000004</c:v>
                </c:pt>
                <c:pt idx="5">
                  <c:v>3.85</c:v>
                </c:pt>
                <c:pt idx="6">
                  <c:v>3.85</c:v>
                </c:pt>
                <c:pt idx="7">
                  <c:v>2.77</c:v>
                </c:pt>
                <c:pt idx="8">
                  <c:v>2.38</c:v>
                </c:pt>
                <c:pt idx="9">
                  <c:v>3.54</c:v>
                </c:pt>
                <c:pt idx="10">
                  <c:v>1.69</c:v>
                </c:pt>
                <c:pt idx="11">
                  <c:v>2.85</c:v>
                </c:pt>
                <c:pt idx="12">
                  <c:v>3.85</c:v>
                </c:pt>
                <c:pt idx="13">
                  <c:v>3.38</c:v>
                </c:pt>
                <c:pt idx="14">
                  <c:v>2.54</c:v>
                </c:pt>
                <c:pt idx="15">
                  <c:v>3.46</c:v>
                </c:pt>
                <c:pt idx="16">
                  <c:v>3.85</c:v>
                </c:pt>
                <c:pt idx="17">
                  <c:v>2.62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Graphs!$A$5</c:f>
              <c:strCache>
                <c:ptCount val="1"/>
                <c:pt idx="0">
                  <c:v>Ton Ags</c:v>
                </c:pt>
              </c:strCache>
            </c:strRef>
          </c:tx>
          <c:cat>
            <c:strRef>
              <c:f>Graphs!$B$1:$S$1</c:f>
              <c:strCache>
                <c:ptCount val="18"/>
                <c:pt idx="0">
                  <c:v>Adelaide</c:v>
                </c:pt>
                <c:pt idx="1">
                  <c:v>Brisbane</c:v>
                </c:pt>
                <c:pt idx="2">
                  <c:v>Carlton</c:v>
                </c:pt>
                <c:pt idx="3">
                  <c:v>Coll</c:v>
                </c:pt>
                <c:pt idx="4">
                  <c:v>Essendon</c:v>
                </c:pt>
                <c:pt idx="5">
                  <c:v>Fremantle</c:v>
                </c:pt>
                <c:pt idx="6">
                  <c:v>Geelong</c:v>
                </c:pt>
                <c:pt idx="7">
                  <c:v>Gold Coast</c:v>
                </c:pt>
                <c:pt idx="8">
                  <c:v>GWS</c:v>
                </c:pt>
                <c:pt idx="9">
                  <c:v>Hawthorn</c:v>
                </c:pt>
                <c:pt idx="10">
                  <c:v>Melb</c:v>
                </c:pt>
                <c:pt idx="11">
                  <c:v>North</c:v>
                </c:pt>
                <c:pt idx="12">
                  <c:v>Port</c:v>
                </c:pt>
                <c:pt idx="13">
                  <c:v>Richmond</c:v>
                </c:pt>
                <c:pt idx="14">
                  <c:v>St. Kilda</c:v>
                </c:pt>
                <c:pt idx="15">
                  <c:v>Sydney</c:v>
                </c:pt>
                <c:pt idx="16">
                  <c:v>West Coast</c:v>
                </c:pt>
                <c:pt idx="17">
                  <c:v>Bulldogs</c:v>
                </c:pt>
              </c:strCache>
            </c:strRef>
          </c:cat>
          <c:val>
            <c:numRef>
              <c:f>Graphs!$B$5:$S$5</c:f>
              <c:numCache>
                <c:formatCode>General</c:formatCode>
                <c:ptCount val="18"/>
                <c:pt idx="0">
                  <c:v>3.15</c:v>
                </c:pt>
                <c:pt idx="1">
                  <c:v>3.31</c:v>
                </c:pt>
                <c:pt idx="2">
                  <c:v>2.38</c:v>
                </c:pt>
                <c:pt idx="3">
                  <c:v>3.31</c:v>
                </c:pt>
                <c:pt idx="4">
                  <c:v>3.08</c:v>
                </c:pt>
                <c:pt idx="5">
                  <c:v>2.77</c:v>
                </c:pt>
                <c:pt idx="6">
                  <c:v>2.77</c:v>
                </c:pt>
                <c:pt idx="7">
                  <c:v>3.62</c:v>
                </c:pt>
                <c:pt idx="8">
                  <c:v>4.46</c:v>
                </c:pt>
                <c:pt idx="9">
                  <c:v>2.54</c:v>
                </c:pt>
                <c:pt idx="10">
                  <c:v>5.23</c:v>
                </c:pt>
                <c:pt idx="11">
                  <c:v>3.15</c:v>
                </c:pt>
                <c:pt idx="12">
                  <c:v>2.69</c:v>
                </c:pt>
                <c:pt idx="13">
                  <c:v>2.85</c:v>
                </c:pt>
                <c:pt idx="14">
                  <c:v>3.23</c:v>
                </c:pt>
                <c:pt idx="15">
                  <c:v>2.85</c:v>
                </c:pt>
                <c:pt idx="16">
                  <c:v>2.08</c:v>
                </c:pt>
                <c:pt idx="17">
                  <c:v>3.23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40550784"/>
        <c:axId val="40552320"/>
      </c:lineChart>
      <c:catAx>
        <c:axId val="40550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0552320"/>
        <c:crosses val="autoZero"/>
        <c:auto val="1"/>
        <c:lblAlgn val="ctr"/>
        <c:lblOffset val="100"/>
        <c:noMultiLvlLbl val="0"/>
      </c:catAx>
      <c:valAx>
        <c:axId val="40552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 sz="2000"/>
                  <a:t>Tons Per Game</a:t>
                </a:r>
              </a:p>
            </c:rich>
          </c:tx>
          <c:layout>
            <c:manualLayout>
              <c:xMode val="edge"/>
              <c:yMode val="edge"/>
              <c:x val="1.7576142946254748E-2"/>
              <c:y val="0.34338179667404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0550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Graphs!$A$6</c:f>
              <c:strCache>
                <c:ptCount val="1"/>
                <c:pt idx="0">
                  <c:v>Diff +/-</c:v>
                </c:pt>
              </c:strCache>
            </c:strRef>
          </c:tx>
          <c:cat>
            <c:strRef>
              <c:f>Graphs!$B$1:$S$1</c:f>
              <c:strCache>
                <c:ptCount val="18"/>
                <c:pt idx="0">
                  <c:v>Adelaide</c:v>
                </c:pt>
                <c:pt idx="1">
                  <c:v>Brisbane</c:v>
                </c:pt>
                <c:pt idx="2">
                  <c:v>Carlton</c:v>
                </c:pt>
                <c:pt idx="3">
                  <c:v>Coll</c:v>
                </c:pt>
                <c:pt idx="4">
                  <c:v>Essendon</c:v>
                </c:pt>
                <c:pt idx="5">
                  <c:v>Fremantle</c:v>
                </c:pt>
                <c:pt idx="6">
                  <c:v>Geelong</c:v>
                </c:pt>
                <c:pt idx="7">
                  <c:v>Gold Coast</c:v>
                </c:pt>
                <c:pt idx="8">
                  <c:v>GWS</c:v>
                </c:pt>
                <c:pt idx="9">
                  <c:v>Hawthorn</c:v>
                </c:pt>
                <c:pt idx="10">
                  <c:v>Melb</c:v>
                </c:pt>
                <c:pt idx="11">
                  <c:v>North</c:v>
                </c:pt>
                <c:pt idx="12">
                  <c:v>Port</c:v>
                </c:pt>
                <c:pt idx="13">
                  <c:v>Richmond</c:v>
                </c:pt>
                <c:pt idx="14">
                  <c:v>St. Kilda</c:v>
                </c:pt>
                <c:pt idx="15">
                  <c:v>Sydney</c:v>
                </c:pt>
                <c:pt idx="16">
                  <c:v>West Coast</c:v>
                </c:pt>
                <c:pt idx="17">
                  <c:v>Bulldogs</c:v>
                </c:pt>
              </c:strCache>
            </c:strRef>
          </c:cat>
          <c:val>
            <c:numRef>
              <c:f>Graphs!$B$6:$S$6</c:f>
              <c:numCache>
                <c:formatCode>General</c:formatCode>
                <c:ptCount val="18"/>
                <c:pt idx="0">
                  <c:v>51.31</c:v>
                </c:pt>
                <c:pt idx="1">
                  <c:v>-146.77000000000001</c:v>
                </c:pt>
                <c:pt idx="2">
                  <c:v>48.77</c:v>
                </c:pt>
                <c:pt idx="3">
                  <c:v>142.38</c:v>
                </c:pt>
                <c:pt idx="4">
                  <c:v>175</c:v>
                </c:pt>
                <c:pt idx="5">
                  <c:v>59.85</c:v>
                </c:pt>
                <c:pt idx="6">
                  <c:v>92.85</c:v>
                </c:pt>
                <c:pt idx="7">
                  <c:v>-75.540000000000006</c:v>
                </c:pt>
                <c:pt idx="8">
                  <c:v>-304.23</c:v>
                </c:pt>
                <c:pt idx="9">
                  <c:v>117.92</c:v>
                </c:pt>
                <c:pt idx="10">
                  <c:v>-345.92</c:v>
                </c:pt>
                <c:pt idx="11">
                  <c:v>143.08000000000001</c:v>
                </c:pt>
                <c:pt idx="12">
                  <c:v>47.69</c:v>
                </c:pt>
                <c:pt idx="13">
                  <c:v>70.23</c:v>
                </c:pt>
                <c:pt idx="14">
                  <c:v>-91.08</c:v>
                </c:pt>
                <c:pt idx="15">
                  <c:v>41.62</c:v>
                </c:pt>
                <c:pt idx="16">
                  <c:v>75.62</c:v>
                </c:pt>
                <c:pt idx="17">
                  <c:v>-102.77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68512"/>
        <c:axId val="45170048"/>
      </c:lineChart>
      <c:catAx>
        <c:axId val="45168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45170048"/>
        <c:crosses val="autoZero"/>
        <c:auto val="1"/>
        <c:lblAlgn val="ctr"/>
        <c:lblOffset val="100"/>
        <c:noMultiLvlLbl val="0"/>
      </c:catAx>
      <c:valAx>
        <c:axId val="45170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 sz="2000"/>
                  <a:t>Average DT</a:t>
                </a:r>
                <a:r>
                  <a:rPr lang="en-AU" sz="2000" baseline="0"/>
                  <a:t> Points Differential</a:t>
                </a:r>
                <a:endParaRPr lang="en-AU" sz="20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51685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Graphs!$A$7</c:f>
              <c:strCache>
                <c:ptCount val="1"/>
                <c:pt idx="0">
                  <c:v>Diff %</c:v>
                </c:pt>
              </c:strCache>
            </c:strRef>
          </c:tx>
          <c:cat>
            <c:strRef>
              <c:f>Graphs!$B$1:$S$1</c:f>
              <c:strCache>
                <c:ptCount val="18"/>
                <c:pt idx="0">
                  <c:v>Adelaide</c:v>
                </c:pt>
                <c:pt idx="1">
                  <c:v>Brisbane</c:v>
                </c:pt>
                <c:pt idx="2">
                  <c:v>Carlton</c:v>
                </c:pt>
                <c:pt idx="3">
                  <c:v>Coll</c:v>
                </c:pt>
                <c:pt idx="4">
                  <c:v>Essendon</c:v>
                </c:pt>
                <c:pt idx="5">
                  <c:v>Fremantle</c:v>
                </c:pt>
                <c:pt idx="6">
                  <c:v>Geelong</c:v>
                </c:pt>
                <c:pt idx="7">
                  <c:v>Gold Coast</c:v>
                </c:pt>
                <c:pt idx="8">
                  <c:v>GWS</c:v>
                </c:pt>
                <c:pt idx="9">
                  <c:v>Hawthorn</c:v>
                </c:pt>
                <c:pt idx="10">
                  <c:v>Melb</c:v>
                </c:pt>
                <c:pt idx="11">
                  <c:v>North</c:v>
                </c:pt>
                <c:pt idx="12">
                  <c:v>Port</c:v>
                </c:pt>
                <c:pt idx="13">
                  <c:v>Richmond</c:v>
                </c:pt>
                <c:pt idx="14">
                  <c:v>St. Kilda</c:v>
                </c:pt>
                <c:pt idx="15">
                  <c:v>Sydney</c:v>
                </c:pt>
                <c:pt idx="16">
                  <c:v>West Coast</c:v>
                </c:pt>
                <c:pt idx="17">
                  <c:v>Bulldogs</c:v>
                </c:pt>
              </c:strCache>
            </c:strRef>
          </c:cat>
          <c:val>
            <c:numRef>
              <c:f>Graphs!$B$7:$S$7</c:f>
              <c:numCache>
                <c:formatCode>General</c:formatCode>
                <c:ptCount val="18"/>
                <c:pt idx="0">
                  <c:v>4.5</c:v>
                </c:pt>
                <c:pt idx="1">
                  <c:v>-8.2100000000000009</c:v>
                </c:pt>
                <c:pt idx="2">
                  <c:v>4.53</c:v>
                </c:pt>
                <c:pt idx="3">
                  <c:v>11.49</c:v>
                </c:pt>
                <c:pt idx="4">
                  <c:v>14.41</c:v>
                </c:pt>
                <c:pt idx="5">
                  <c:v>5.01</c:v>
                </c:pt>
                <c:pt idx="6">
                  <c:v>6.53</c:v>
                </c:pt>
                <c:pt idx="7">
                  <c:v>-2.82</c:v>
                </c:pt>
                <c:pt idx="8">
                  <c:v>-17.45</c:v>
                </c:pt>
                <c:pt idx="9">
                  <c:v>8.52</c:v>
                </c:pt>
                <c:pt idx="10">
                  <c:v>-18.32</c:v>
                </c:pt>
                <c:pt idx="11">
                  <c:v>11.15</c:v>
                </c:pt>
                <c:pt idx="12">
                  <c:v>4.6399999999999997</c:v>
                </c:pt>
                <c:pt idx="13">
                  <c:v>6.76</c:v>
                </c:pt>
                <c:pt idx="14">
                  <c:v>-3.7</c:v>
                </c:pt>
                <c:pt idx="15">
                  <c:v>3.1</c:v>
                </c:pt>
                <c:pt idx="16">
                  <c:v>6.2</c:v>
                </c:pt>
                <c:pt idx="17">
                  <c:v>-5.21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12800"/>
        <c:axId val="45214336"/>
      </c:lineChart>
      <c:catAx>
        <c:axId val="45212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45214336"/>
        <c:crosses val="autoZero"/>
        <c:auto val="1"/>
        <c:lblAlgn val="ctr"/>
        <c:lblOffset val="100"/>
        <c:noMultiLvlLbl val="0"/>
      </c:catAx>
      <c:valAx>
        <c:axId val="45214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 sz="1800"/>
                  <a:t>Average DT Points Diff %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52128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GraphsL5!$A$2</c:f>
              <c:strCache>
                <c:ptCount val="1"/>
                <c:pt idx="0">
                  <c:v>For</c:v>
                </c:pt>
              </c:strCache>
            </c:strRef>
          </c:tx>
          <c:cat>
            <c:strRef>
              <c:f>GraphsL5!$B$1:$S$1</c:f>
              <c:strCache>
                <c:ptCount val="18"/>
                <c:pt idx="0">
                  <c:v>Adelaide</c:v>
                </c:pt>
                <c:pt idx="1">
                  <c:v>Brisbane</c:v>
                </c:pt>
                <c:pt idx="2">
                  <c:v>Carlton</c:v>
                </c:pt>
                <c:pt idx="3">
                  <c:v>Coll</c:v>
                </c:pt>
                <c:pt idx="4">
                  <c:v>Essendon</c:v>
                </c:pt>
                <c:pt idx="5">
                  <c:v>Fremantle</c:v>
                </c:pt>
                <c:pt idx="6">
                  <c:v>Geelong</c:v>
                </c:pt>
                <c:pt idx="7">
                  <c:v>Gold Coast</c:v>
                </c:pt>
                <c:pt idx="8">
                  <c:v>GWS</c:v>
                </c:pt>
                <c:pt idx="9">
                  <c:v>Hawthorn</c:v>
                </c:pt>
                <c:pt idx="10">
                  <c:v>Melb</c:v>
                </c:pt>
                <c:pt idx="11">
                  <c:v>North</c:v>
                </c:pt>
                <c:pt idx="12">
                  <c:v>Port</c:v>
                </c:pt>
                <c:pt idx="13">
                  <c:v>Richmond</c:v>
                </c:pt>
                <c:pt idx="14">
                  <c:v>St. Kilda</c:v>
                </c:pt>
                <c:pt idx="15">
                  <c:v>Sydney</c:v>
                </c:pt>
                <c:pt idx="16">
                  <c:v>West Coast</c:v>
                </c:pt>
                <c:pt idx="17">
                  <c:v>Bulldogs</c:v>
                </c:pt>
              </c:strCache>
            </c:strRef>
          </c:cat>
          <c:val>
            <c:numRef>
              <c:f>GraphsL5!$B$2:$S$2</c:f>
              <c:numCache>
                <c:formatCode>General</c:formatCode>
                <c:ptCount val="18"/>
                <c:pt idx="0">
                  <c:v>1559.2</c:v>
                </c:pt>
                <c:pt idx="1">
                  <c:v>1372.4</c:v>
                </c:pt>
                <c:pt idx="2">
                  <c:v>1555.2</c:v>
                </c:pt>
                <c:pt idx="3">
                  <c:v>1707.4</c:v>
                </c:pt>
                <c:pt idx="4">
                  <c:v>1622</c:v>
                </c:pt>
                <c:pt idx="5">
                  <c:v>1685</c:v>
                </c:pt>
                <c:pt idx="6">
                  <c:v>1667.4</c:v>
                </c:pt>
                <c:pt idx="7">
                  <c:v>1490.8</c:v>
                </c:pt>
                <c:pt idx="8">
                  <c:v>1464.8</c:v>
                </c:pt>
                <c:pt idx="9">
                  <c:v>1581.6</c:v>
                </c:pt>
                <c:pt idx="10">
                  <c:v>1472</c:v>
                </c:pt>
                <c:pt idx="11">
                  <c:v>1626.8</c:v>
                </c:pt>
                <c:pt idx="12">
                  <c:v>1632.4</c:v>
                </c:pt>
                <c:pt idx="13">
                  <c:v>1548.8</c:v>
                </c:pt>
                <c:pt idx="14">
                  <c:v>1419</c:v>
                </c:pt>
                <c:pt idx="15">
                  <c:v>1595.4</c:v>
                </c:pt>
                <c:pt idx="16">
                  <c:v>1628.6</c:v>
                </c:pt>
                <c:pt idx="17">
                  <c:v>1539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GraphsL5!$A$3</c:f>
              <c:strCache>
                <c:ptCount val="1"/>
                <c:pt idx="0">
                  <c:v>Against</c:v>
                </c:pt>
              </c:strCache>
            </c:strRef>
          </c:tx>
          <c:cat>
            <c:strRef>
              <c:f>GraphsL5!$B$1:$S$1</c:f>
              <c:strCache>
                <c:ptCount val="18"/>
                <c:pt idx="0">
                  <c:v>Adelaide</c:v>
                </c:pt>
                <c:pt idx="1">
                  <c:v>Brisbane</c:v>
                </c:pt>
                <c:pt idx="2">
                  <c:v>Carlton</c:v>
                </c:pt>
                <c:pt idx="3">
                  <c:v>Coll</c:v>
                </c:pt>
                <c:pt idx="4">
                  <c:v>Essendon</c:v>
                </c:pt>
                <c:pt idx="5">
                  <c:v>Fremantle</c:v>
                </c:pt>
                <c:pt idx="6">
                  <c:v>Geelong</c:v>
                </c:pt>
                <c:pt idx="7">
                  <c:v>Gold Coast</c:v>
                </c:pt>
                <c:pt idx="8">
                  <c:v>GWS</c:v>
                </c:pt>
                <c:pt idx="9">
                  <c:v>Hawthorn</c:v>
                </c:pt>
                <c:pt idx="10">
                  <c:v>Melb</c:v>
                </c:pt>
                <c:pt idx="11">
                  <c:v>North</c:v>
                </c:pt>
                <c:pt idx="12">
                  <c:v>Port</c:v>
                </c:pt>
                <c:pt idx="13">
                  <c:v>Richmond</c:v>
                </c:pt>
                <c:pt idx="14">
                  <c:v>St. Kilda</c:v>
                </c:pt>
                <c:pt idx="15">
                  <c:v>Sydney</c:v>
                </c:pt>
                <c:pt idx="16">
                  <c:v>West Coast</c:v>
                </c:pt>
                <c:pt idx="17">
                  <c:v>Bulldogs</c:v>
                </c:pt>
              </c:strCache>
            </c:strRef>
          </c:cat>
          <c:val>
            <c:numRef>
              <c:f>GraphsL5!$B$3:$S$3</c:f>
              <c:numCache>
                <c:formatCode>General</c:formatCode>
                <c:ptCount val="18"/>
                <c:pt idx="0">
                  <c:v>1573.4</c:v>
                </c:pt>
                <c:pt idx="1">
                  <c:v>1641.4</c:v>
                </c:pt>
                <c:pt idx="2">
                  <c:v>1442</c:v>
                </c:pt>
                <c:pt idx="3">
                  <c:v>1535</c:v>
                </c:pt>
                <c:pt idx="4">
                  <c:v>1568.4</c:v>
                </c:pt>
                <c:pt idx="5">
                  <c:v>1516.8</c:v>
                </c:pt>
                <c:pt idx="6">
                  <c:v>1479.2</c:v>
                </c:pt>
                <c:pt idx="7">
                  <c:v>1703.2</c:v>
                </c:pt>
                <c:pt idx="8">
                  <c:v>1762.6</c:v>
                </c:pt>
                <c:pt idx="9">
                  <c:v>1504.4</c:v>
                </c:pt>
                <c:pt idx="10">
                  <c:v>1719</c:v>
                </c:pt>
                <c:pt idx="11">
                  <c:v>1447.2</c:v>
                </c:pt>
                <c:pt idx="12">
                  <c:v>1575.2</c:v>
                </c:pt>
                <c:pt idx="13">
                  <c:v>1513.8</c:v>
                </c:pt>
                <c:pt idx="14">
                  <c:v>1600.4</c:v>
                </c:pt>
                <c:pt idx="15">
                  <c:v>1551.6</c:v>
                </c:pt>
                <c:pt idx="16">
                  <c:v>1478</c:v>
                </c:pt>
                <c:pt idx="17">
                  <c:v>1556.2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45513728"/>
        <c:axId val="45515520"/>
      </c:lineChart>
      <c:catAx>
        <c:axId val="45513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45515520"/>
        <c:crosses val="autoZero"/>
        <c:auto val="1"/>
        <c:lblAlgn val="ctr"/>
        <c:lblOffset val="100"/>
        <c:noMultiLvlLbl val="0"/>
      </c:catAx>
      <c:valAx>
        <c:axId val="45515520"/>
        <c:scaling>
          <c:orientation val="minMax"/>
          <c:min val="1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 sz="2000"/>
                  <a:t>Average DT Points</a:t>
                </a:r>
              </a:p>
              <a:p>
                <a:pPr>
                  <a:defRPr/>
                </a:pPr>
                <a:endParaRPr lang="en-AU"/>
              </a:p>
            </c:rich>
          </c:tx>
          <c:layout>
            <c:manualLayout>
              <c:xMode val="edge"/>
              <c:yMode val="edge"/>
              <c:x val="1.3480441153628555E-2"/>
              <c:y val="0.317501249813727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5513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GraphsL5!$A$4</c:f>
              <c:strCache>
                <c:ptCount val="1"/>
                <c:pt idx="0">
                  <c:v>Tons For</c:v>
                </c:pt>
              </c:strCache>
            </c:strRef>
          </c:tx>
          <c:cat>
            <c:strRef>
              <c:f>GraphsL5!$B$1:$S$1</c:f>
              <c:strCache>
                <c:ptCount val="18"/>
                <c:pt idx="0">
                  <c:v>Adelaide</c:v>
                </c:pt>
                <c:pt idx="1">
                  <c:v>Brisbane</c:v>
                </c:pt>
                <c:pt idx="2">
                  <c:v>Carlton</c:v>
                </c:pt>
                <c:pt idx="3">
                  <c:v>Coll</c:v>
                </c:pt>
                <c:pt idx="4">
                  <c:v>Essendon</c:v>
                </c:pt>
                <c:pt idx="5">
                  <c:v>Fremantle</c:v>
                </c:pt>
                <c:pt idx="6">
                  <c:v>Geelong</c:v>
                </c:pt>
                <c:pt idx="7">
                  <c:v>Gold Coast</c:v>
                </c:pt>
                <c:pt idx="8">
                  <c:v>GWS</c:v>
                </c:pt>
                <c:pt idx="9">
                  <c:v>Hawthorn</c:v>
                </c:pt>
                <c:pt idx="10">
                  <c:v>Melb</c:v>
                </c:pt>
                <c:pt idx="11">
                  <c:v>North</c:v>
                </c:pt>
                <c:pt idx="12">
                  <c:v>Port</c:v>
                </c:pt>
                <c:pt idx="13">
                  <c:v>Richmond</c:v>
                </c:pt>
                <c:pt idx="14">
                  <c:v>St. Kilda</c:v>
                </c:pt>
                <c:pt idx="15">
                  <c:v>Sydney</c:v>
                </c:pt>
                <c:pt idx="16">
                  <c:v>West Coast</c:v>
                </c:pt>
                <c:pt idx="17">
                  <c:v>Bulldogs</c:v>
                </c:pt>
              </c:strCache>
            </c:strRef>
          </c:cat>
          <c:val>
            <c:numRef>
              <c:f>GraphsL5!$B$4:$S$4</c:f>
              <c:numCache>
                <c:formatCode>General</c:formatCode>
                <c:ptCount val="18"/>
                <c:pt idx="0">
                  <c:v>3.4</c:v>
                </c:pt>
                <c:pt idx="1">
                  <c:v>1.2</c:v>
                </c:pt>
                <c:pt idx="2">
                  <c:v>3.4</c:v>
                </c:pt>
                <c:pt idx="3">
                  <c:v>4.2</c:v>
                </c:pt>
                <c:pt idx="4">
                  <c:v>3.8</c:v>
                </c:pt>
                <c:pt idx="5">
                  <c:v>5.4</c:v>
                </c:pt>
                <c:pt idx="6">
                  <c:v>4.4000000000000004</c:v>
                </c:pt>
                <c:pt idx="7">
                  <c:v>3.2</c:v>
                </c:pt>
                <c:pt idx="8">
                  <c:v>2.8</c:v>
                </c:pt>
                <c:pt idx="9">
                  <c:v>3.4</c:v>
                </c:pt>
                <c:pt idx="10">
                  <c:v>2</c:v>
                </c:pt>
                <c:pt idx="11">
                  <c:v>3.6</c:v>
                </c:pt>
                <c:pt idx="12">
                  <c:v>4.5999999999999996</c:v>
                </c:pt>
                <c:pt idx="13">
                  <c:v>3.4</c:v>
                </c:pt>
                <c:pt idx="14">
                  <c:v>2.2000000000000002</c:v>
                </c:pt>
                <c:pt idx="15">
                  <c:v>3.6</c:v>
                </c:pt>
                <c:pt idx="16">
                  <c:v>5</c:v>
                </c:pt>
                <c:pt idx="17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GraphsL5!$A$5</c:f>
              <c:strCache>
                <c:ptCount val="1"/>
                <c:pt idx="0">
                  <c:v>Ton Ags</c:v>
                </c:pt>
              </c:strCache>
            </c:strRef>
          </c:tx>
          <c:cat>
            <c:strRef>
              <c:f>GraphsL5!$B$1:$S$1</c:f>
              <c:strCache>
                <c:ptCount val="18"/>
                <c:pt idx="0">
                  <c:v>Adelaide</c:v>
                </c:pt>
                <c:pt idx="1">
                  <c:v>Brisbane</c:v>
                </c:pt>
                <c:pt idx="2">
                  <c:v>Carlton</c:v>
                </c:pt>
                <c:pt idx="3">
                  <c:v>Coll</c:v>
                </c:pt>
                <c:pt idx="4">
                  <c:v>Essendon</c:v>
                </c:pt>
                <c:pt idx="5">
                  <c:v>Fremantle</c:v>
                </c:pt>
                <c:pt idx="6">
                  <c:v>Geelong</c:v>
                </c:pt>
                <c:pt idx="7">
                  <c:v>Gold Coast</c:v>
                </c:pt>
                <c:pt idx="8">
                  <c:v>GWS</c:v>
                </c:pt>
                <c:pt idx="9">
                  <c:v>Hawthorn</c:v>
                </c:pt>
                <c:pt idx="10">
                  <c:v>Melb</c:v>
                </c:pt>
                <c:pt idx="11">
                  <c:v>North</c:v>
                </c:pt>
                <c:pt idx="12">
                  <c:v>Port</c:v>
                </c:pt>
                <c:pt idx="13">
                  <c:v>Richmond</c:v>
                </c:pt>
                <c:pt idx="14">
                  <c:v>St. Kilda</c:v>
                </c:pt>
                <c:pt idx="15">
                  <c:v>Sydney</c:v>
                </c:pt>
                <c:pt idx="16">
                  <c:v>West Coast</c:v>
                </c:pt>
                <c:pt idx="17">
                  <c:v>Bulldogs</c:v>
                </c:pt>
              </c:strCache>
            </c:strRef>
          </c:cat>
          <c:val>
            <c:numRef>
              <c:f>GraphsL5!$B$5:$S$5</c:f>
              <c:numCache>
                <c:formatCode>General</c:formatCode>
                <c:ptCount val="18"/>
                <c:pt idx="0">
                  <c:v>3.6</c:v>
                </c:pt>
                <c:pt idx="1">
                  <c:v>4.4000000000000004</c:v>
                </c:pt>
                <c:pt idx="2">
                  <c:v>2</c:v>
                </c:pt>
                <c:pt idx="3">
                  <c:v>3.2</c:v>
                </c:pt>
                <c:pt idx="4">
                  <c:v>4.4000000000000004</c:v>
                </c:pt>
                <c:pt idx="5">
                  <c:v>2.4</c:v>
                </c:pt>
                <c:pt idx="6">
                  <c:v>2.8</c:v>
                </c:pt>
                <c:pt idx="7">
                  <c:v>5</c:v>
                </c:pt>
                <c:pt idx="8">
                  <c:v>4.4000000000000004</c:v>
                </c:pt>
                <c:pt idx="9">
                  <c:v>3</c:v>
                </c:pt>
                <c:pt idx="10">
                  <c:v>5.8</c:v>
                </c:pt>
                <c:pt idx="11">
                  <c:v>4</c:v>
                </c:pt>
                <c:pt idx="12">
                  <c:v>3.4</c:v>
                </c:pt>
                <c:pt idx="13">
                  <c:v>2.8</c:v>
                </c:pt>
                <c:pt idx="14">
                  <c:v>3.8</c:v>
                </c:pt>
                <c:pt idx="15">
                  <c:v>2.4</c:v>
                </c:pt>
                <c:pt idx="16">
                  <c:v>2</c:v>
                </c:pt>
                <c:pt idx="17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45544192"/>
        <c:axId val="45545728"/>
      </c:lineChart>
      <c:catAx>
        <c:axId val="45544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5545728"/>
        <c:crosses val="autoZero"/>
        <c:auto val="1"/>
        <c:lblAlgn val="ctr"/>
        <c:lblOffset val="100"/>
        <c:noMultiLvlLbl val="0"/>
      </c:catAx>
      <c:valAx>
        <c:axId val="45545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 sz="2000"/>
                  <a:t>Tons Per Game</a:t>
                </a:r>
              </a:p>
            </c:rich>
          </c:tx>
          <c:layout>
            <c:manualLayout>
              <c:xMode val="edge"/>
              <c:yMode val="edge"/>
              <c:x val="1.7576142946254748E-2"/>
              <c:y val="0.34338179667404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5544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GraphsL5!$A$6</c:f>
              <c:strCache>
                <c:ptCount val="1"/>
                <c:pt idx="0">
                  <c:v>Diff +/-</c:v>
                </c:pt>
              </c:strCache>
            </c:strRef>
          </c:tx>
          <c:cat>
            <c:strRef>
              <c:f>GraphsL5!$B$1:$S$1</c:f>
              <c:strCache>
                <c:ptCount val="18"/>
                <c:pt idx="0">
                  <c:v>Adelaide</c:v>
                </c:pt>
                <c:pt idx="1">
                  <c:v>Brisbane</c:v>
                </c:pt>
                <c:pt idx="2">
                  <c:v>Carlton</c:v>
                </c:pt>
                <c:pt idx="3">
                  <c:v>Coll</c:v>
                </c:pt>
                <c:pt idx="4">
                  <c:v>Essendon</c:v>
                </c:pt>
                <c:pt idx="5">
                  <c:v>Fremantle</c:v>
                </c:pt>
                <c:pt idx="6">
                  <c:v>Geelong</c:v>
                </c:pt>
                <c:pt idx="7">
                  <c:v>Gold Coast</c:v>
                </c:pt>
                <c:pt idx="8">
                  <c:v>GWS</c:v>
                </c:pt>
                <c:pt idx="9">
                  <c:v>Hawthorn</c:v>
                </c:pt>
                <c:pt idx="10">
                  <c:v>Melb</c:v>
                </c:pt>
                <c:pt idx="11">
                  <c:v>North</c:v>
                </c:pt>
                <c:pt idx="12">
                  <c:v>Port</c:v>
                </c:pt>
                <c:pt idx="13">
                  <c:v>Richmond</c:v>
                </c:pt>
                <c:pt idx="14">
                  <c:v>St. Kilda</c:v>
                </c:pt>
                <c:pt idx="15">
                  <c:v>Sydney</c:v>
                </c:pt>
                <c:pt idx="16">
                  <c:v>West Coast</c:v>
                </c:pt>
                <c:pt idx="17">
                  <c:v>Bulldogs</c:v>
                </c:pt>
              </c:strCache>
            </c:strRef>
          </c:cat>
          <c:val>
            <c:numRef>
              <c:f>GraphsL5!$B$6:$S$6</c:f>
              <c:numCache>
                <c:formatCode>General</c:formatCode>
                <c:ptCount val="18"/>
                <c:pt idx="0">
                  <c:v>-14.2</c:v>
                </c:pt>
                <c:pt idx="1">
                  <c:v>-269</c:v>
                </c:pt>
                <c:pt idx="2">
                  <c:v>113.2</c:v>
                </c:pt>
                <c:pt idx="3">
                  <c:v>172.4</c:v>
                </c:pt>
                <c:pt idx="4">
                  <c:v>53.6</c:v>
                </c:pt>
                <c:pt idx="5">
                  <c:v>168.2</c:v>
                </c:pt>
                <c:pt idx="6">
                  <c:v>188.2</c:v>
                </c:pt>
                <c:pt idx="7">
                  <c:v>-212.4</c:v>
                </c:pt>
                <c:pt idx="8">
                  <c:v>-297.8</c:v>
                </c:pt>
                <c:pt idx="9">
                  <c:v>77.2</c:v>
                </c:pt>
                <c:pt idx="10">
                  <c:v>-247</c:v>
                </c:pt>
                <c:pt idx="11">
                  <c:v>179.6</c:v>
                </c:pt>
                <c:pt idx="12">
                  <c:v>57.2</c:v>
                </c:pt>
                <c:pt idx="13">
                  <c:v>35</c:v>
                </c:pt>
                <c:pt idx="14">
                  <c:v>-181.4</c:v>
                </c:pt>
                <c:pt idx="15">
                  <c:v>43.8</c:v>
                </c:pt>
                <c:pt idx="16">
                  <c:v>150.6</c:v>
                </c:pt>
                <c:pt idx="17">
                  <c:v>-17.2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92256"/>
        <c:axId val="40206336"/>
      </c:lineChart>
      <c:catAx>
        <c:axId val="40192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0206336"/>
        <c:crosses val="autoZero"/>
        <c:auto val="1"/>
        <c:lblAlgn val="ctr"/>
        <c:lblOffset val="100"/>
        <c:noMultiLvlLbl val="0"/>
      </c:catAx>
      <c:valAx>
        <c:axId val="40206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 sz="2000"/>
                  <a:t>Average DT</a:t>
                </a:r>
                <a:r>
                  <a:rPr lang="en-AU" sz="2000" baseline="0"/>
                  <a:t> Points Differential</a:t>
                </a:r>
                <a:endParaRPr lang="en-AU" sz="20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0192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GraphsL5!$A$7</c:f>
              <c:strCache>
                <c:ptCount val="1"/>
                <c:pt idx="0">
                  <c:v>Diff %</c:v>
                </c:pt>
              </c:strCache>
            </c:strRef>
          </c:tx>
          <c:cat>
            <c:strRef>
              <c:f>GraphsL5!$B$1:$S$1</c:f>
              <c:strCache>
                <c:ptCount val="18"/>
                <c:pt idx="0">
                  <c:v>Adelaide</c:v>
                </c:pt>
                <c:pt idx="1">
                  <c:v>Brisbane</c:v>
                </c:pt>
                <c:pt idx="2">
                  <c:v>Carlton</c:v>
                </c:pt>
                <c:pt idx="3">
                  <c:v>Coll</c:v>
                </c:pt>
                <c:pt idx="4">
                  <c:v>Essendon</c:v>
                </c:pt>
                <c:pt idx="5">
                  <c:v>Fremantle</c:v>
                </c:pt>
                <c:pt idx="6">
                  <c:v>Geelong</c:v>
                </c:pt>
                <c:pt idx="7">
                  <c:v>Gold Coast</c:v>
                </c:pt>
                <c:pt idx="8">
                  <c:v>GWS</c:v>
                </c:pt>
                <c:pt idx="9">
                  <c:v>Hawthorn</c:v>
                </c:pt>
                <c:pt idx="10">
                  <c:v>Melb</c:v>
                </c:pt>
                <c:pt idx="11">
                  <c:v>North</c:v>
                </c:pt>
                <c:pt idx="12">
                  <c:v>Port</c:v>
                </c:pt>
                <c:pt idx="13">
                  <c:v>Richmond</c:v>
                </c:pt>
                <c:pt idx="14">
                  <c:v>St. Kilda</c:v>
                </c:pt>
                <c:pt idx="15">
                  <c:v>Sydney</c:v>
                </c:pt>
                <c:pt idx="16">
                  <c:v>West Coast</c:v>
                </c:pt>
                <c:pt idx="17">
                  <c:v>Bulldogs</c:v>
                </c:pt>
              </c:strCache>
            </c:strRef>
          </c:cat>
          <c:val>
            <c:numRef>
              <c:f>GraphsL5!$B$7:$S$7</c:f>
              <c:numCache>
                <c:formatCode>General</c:formatCode>
                <c:ptCount val="18"/>
                <c:pt idx="0">
                  <c:v>-0.13</c:v>
                </c:pt>
                <c:pt idx="1">
                  <c:v>-16.02</c:v>
                </c:pt>
                <c:pt idx="2">
                  <c:v>7.98</c:v>
                </c:pt>
                <c:pt idx="3">
                  <c:v>13.93</c:v>
                </c:pt>
                <c:pt idx="4">
                  <c:v>4</c:v>
                </c:pt>
                <c:pt idx="5">
                  <c:v>12.62</c:v>
                </c:pt>
                <c:pt idx="6">
                  <c:v>12.74</c:v>
                </c:pt>
                <c:pt idx="7">
                  <c:v>-11.33</c:v>
                </c:pt>
                <c:pt idx="8">
                  <c:v>-16.809999999999999</c:v>
                </c:pt>
                <c:pt idx="9">
                  <c:v>5.67</c:v>
                </c:pt>
                <c:pt idx="10">
                  <c:v>-12.17</c:v>
                </c:pt>
                <c:pt idx="11">
                  <c:v>14.73</c:v>
                </c:pt>
                <c:pt idx="12">
                  <c:v>3.89</c:v>
                </c:pt>
                <c:pt idx="13">
                  <c:v>2.82</c:v>
                </c:pt>
                <c:pt idx="14">
                  <c:v>-10.07</c:v>
                </c:pt>
                <c:pt idx="15">
                  <c:v>2.97</c:v>
                </c:pt>
                <c:pt idx="16">
                  <c:v>10.75</c:v>
                </c:pt>
                <c:pt idx="17">
                  <c:v>-0.85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40256"/>
        <c:axId val="40241792"/>
      </c:lineChart>
      <c:catAx>
        <c:axId val="40240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0241792"/>
        <c:crosses val="autoZero"/>
        <c:auto val="1"/>
        <c:lblAlgn val="ctr"/>
        <c:lblOffset val="100"/>
        <c:noMultiLvlLbl val="0"/>
      </c:catAx>
      <c:valAx>
        <c:axId val="40241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 sz="2000"/>
                  <a:t>Average DT Points Diff %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0240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7</xdr:row>
      <xdr:rowOff>131988</xdr:rowOff>
    </xdr:from>
    <xdr:to>
      <xdr:col>13</xdr:col>
      <xdr:colOff>244927</xdr:colOff>
      <xdr:row>34</xdr:row>
      <xdr:rowOff>95249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367391</xdr:colOff>
      <xdr:row>8</xdr:row>
      <xdr:rowOff>0</xdr:rowOff>
    </xdr:from>
    <xdr:to>
      <xdr:col>26</xdr:col>
      <xdr:colOff>136071</xdr:colOff>
      <xdr:row>34</xdr:row>
      <xdr:rowOff>136070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258534</xdr:colOff>
      <xdr:row>35</xdr:row>
      <xdr:rowOff>91166</xdr:rowOff>
    </xdr:from>
    <xdr:to>
      <xdr:col>18</xdr:col>
      <xdr:colOff>353786</xdr:colOff>
      <xdr:row>59</xdr:row>
      <xdr:rowOff>163286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273841</xdr:colOff>
      <xdr:row>60</xdr:row>
      <xdr:rowOff>75008</xdr:rowOff>
    </xdr:from>
    <xdr:to>
      <xdr:col>17</xdr:col>
      <xdr:colOff>511969</xdr:colOff>
      <xdr:row>84</xdr:row>
      <xdr:rowOff>47626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7</xdr:row>
      <xdr:rowOff>131988</xdr:rowOff>
    </xdr:from>
    <xdr:to>
      <xdr:col>13</xdr:col>
      <xdr:colOff>244927</xdr:colOff>
      <xdr:row>34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367391</xdr:colOff>
      <xdr:row>8</xdr:row>
      <xdr:rowOff>0</xdr:rowOff>
    </xdr:from>
    <xdr:to>
      <xdr:col>26</xdr:col>
      <xdr:colOff>136071</xdr:colOff>
      <xdr:row>34</xdr:row>
      <xdr:rowOff>136070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258534</xdr:colOff>
      <xdr:row>35</xdr:row>
      <xdr:rowOff>91166</xdr:rowOff>
    </xdr:from>
    <xdr:to>
      <xdr:col>18</xdr:col>
      <xdr:colOff>353786</xdr:colOff>
      <xdr:row>59</xdr:row>
      <xdr:rowOff>163286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273843</xdr:colOff>
      <xdr:row>60</xdr:row>
      <xdr:rowOff>75007</xdr:rowOff>
    </xdr:from>
    <xdr:to>
      <xdr:col>18</xdr:col>
      <xdr:colOff>416718</xdr:colOff>
      <xdr:row>84</xdr:row>
      <xdr:rowOff>59530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tabSelected="1" zoomScale="90" zoomScaleNormal="90" workbookViewId="0"/>
  </sheetViews>
  <sheetFormatPr defaultRowHeight="15" x14ac:dyDescent="0.25"/>
  <cols>
    <col min="1" max="1" width="11.42578125" style="7" customWidth="1"/>
    <col min="2" max="2" width="9.140625" style="6"/>
    <col min="3" max="16" width="8" customWidth="1"/>
    <col min="17" max="25" width="7.7109375" customWidth="1"/>
    <col min="26" max="26" width="9.140625" style="6"/>
    <col min="27" max="27" width="9.140625" style="21"/>
    <col min="28" max="28" width="12.5703125" customWidth="1"/>
  </cols>
  <sheetData>
    <row r="1" spans="1:32" s="4" customFormat="1" x14ac:dyDescent="0.25">
      <c r="A1" s="2" t="s">
        <v>0</v>
      </c>
      <c r="B1" s="2" t="s">
        <v>25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2"/>
      <c r="AA1" s="3" t="s">
        <v>27</v>
      </c>
      <c r="AB1" s="2" t="s">
        <v>0</v>
      </c>
      <c r="AC1" s="2" t="s">
        <v>35</v>
      </c>
      <c r="AD1" s="2" t="s">
        <v>37</v>
      </c>
      <c r="AE1" s="2" t="s">
        <v>38</v>
      </c>
      <c r="AF1" s="2" t="s">
        <v>39</v>
      </c>
    </row>
    <row r="2" spans="1:32" x14ac:dyDescent="0.25">
      <c r="A2" s="53" t="s">
        <v>1</v>
      </c>
      <c r="B2" s="8" t="s">
        <v>4</v>
      </c>
      <c r="C2" s="9">
        <v>1251</v>
      </c>
      <c r="D2" s="9">
        <v>1476</v>
      </c>
      <c r="E2" s="9">
        <v>1421</v>
      </c>
      <c r="F2" s="9">
        <v>1673</v>
      </c>
      <c r="G2" s="9">
        <v>1446</v>
      </c>
      <c r="H2" s="9">
        <v>1533</v>
      </c>
      <c r="I2" s="9">
        <v>1925</v>
      </c>
      <c r="J2" s="9">
        <v>1722</v>
      </c>
      <c r="K2" s="9">
        <v>1444</v>
      </c>
      <c r="L2" s="9">
        <v>1522</v>
      </c>
      <c r="M2" s="9">
        <v>1607</v>
      </c>
      <c r="N2" s="9">
        <v>1478</v>
      </c>
      <c r="O2" s="50" t="s">
        <v>28</v>
      </c>
      <c r="P2" s="9">
        <v>1745</v>
      </c>
      <c r="Q2" s="9"/>
      <c r="R2" s="9"/>
      <c r="S2" s="9"/>
      <c r="T2" s="9"/>
      <c r="U2" s="9"/>
      <c r="V2" s="9"/>
      <c r="W2" s="9"/>
      <c r="X2" s="9"/>
      <c r="Y2" s="10"/>
      <c r="Z2" s="8" t="s">
        <v>4</v>
      </c>
      <c r="AA2" s="21">
        <f>ROUND(AVERAGE(C2:Y2),2)</f>
        <v>1557.15</v>
      </c>
      <c r="AB2" s="53" t="s">
        <v>1</v>
      </c>
      <c r="AC2" s="20">
        <f>SUM(C2:Y2)</f>
        <v>20243</v>
      </c>
      <c r="AD2">
        <f>SUM(IF(C2&gt;C3,1,0),IF(D2&gt;D3,1,0),IF(E2&gt;E3, 1,0),IF(F2&gt;F3, 1,0),IF(G2&gt;G3, 1,0),IF(H2&gt;H3, 1,0),IF(I2&gt;I3, 1,0),IF(J2&gt;J3, 1,0),IF(K2&gt;K3, 1,0),IF(L2&gt;L3, 1,0),IF(M2&gt;M3, 1,0),IF(N2&gt;N3, 1,0)-1,IF(O2&gt;O3, 1,0),IF(P2&gt;P3, 1,0),IF(Q2&gt;Q3, 1,0),IF(R2&gt;R3, 1,0),IF(S2&gt;S3, 1,0),IF(T2&gt;T3, 1,0),IF(U2&gt;U3, 1,0),IF(V2&gt;V3, 1,0),IF(W2&gt;W3, 1,0),IF(X2&gt;X3, 1,0),IF(Y2&gt;Y3, 1,0))</f>
        <v>6</v>
      </c>
      <c r="AE2">
        <f>COUNT(B2:Y2)-AD2</f>
        <v>7</v>
      </c>
      <c r="AF2">
        <f>AA7</f>
        <v>4.5</v>
      </c>
    </row>
    <row r="3" spans="1:32" x14ac:dyDescent="0.25">
      <c r="A3" s="54"/>
      <c r="B3" s="11" t="s">
        <v>5</v>
      </c>
      <c r="C3" s="12">
        <v>1557</v>
      </c>
      <c r="D3" s="12">
        <v>1336</v>
      </c>
      <c r="E3" s="12">
        <v>1549</v>
      </c>
      <c r="F3" s="19">
        <v>1450</v>
      </c>
      <c r="G3" s="19">
        <v>1596</v>
      </c>
      <c r="H3" s="19">
        <v>1483</v>
      </c>
      <c r="I3" s="19">
        <v>1320</v>
      </c>
      <c r="J3" s="19">
        <v>1418</v>
      </c>
      <c r="K3" s="19">
        <v>1598</v>
      </c>
      <c r="L3" s="19">
        <v>1530</v>
      </c>
      <c r="M3" s="19">
        <v>1771</v>
      </c>
      <c r="N3" s="19">
        <v>1564</v>
      </c>
      <c r="O3" s="51"/>
      <c r="P3" s="19">
        <v>1404</v>
      </c>
      <c r="Q3" s="12"/>
      <c r="R3" s="12"/>
      <c r="S3" s="12"/>
      <c r="T3" s="12"/>
      <c r="U3" s="12"/>
      <c r="V3" s="12"/>
      <c r="W3" s="12"/>
      <c r="X3" s="12"/>
      <c r="Y3" s="13"/>
      <c r="Z3" s="11" t="s">
        <v>5</v>
      </c>
      <c r="AA3" s="21">
        <f t="shared" ref="AA3:AA66" si="0">ROUND(AVERAGE(C3:Y3),2)</f>
        <v>1505.85</v>
      </c>
      <c r="AB3" s="54"/>
      <c r="AC3" s="20">
        <f t="shared" ref="AC3:AC66" si="1">SUM(C3:Y3)</f>
        <v>19576</v>
      </c>
    </row>
    <row r="4" spans="1:32" x14ac:dyDescent="0.25">
      <c r="A4" s="54"/>
      <c r="B4" s="11" t="s">
        <v>6</v>
      </c>
      <c r="C4" s="12">
        <v>1</v>
      </c>
      <c r="D4" s="12">
        <v>3</v>
      </c>
      <c r="E4" s="12">
        <v>3</v>
      </c>
      <c r="F4" s="19">
        <v>3</v>
      </c>
      <c r="G4" s="19">
        <v>1</v>
      </c>
      <c r="H4" s="19">
        <v>2</v>
      </c>
      <c r="I4" s="19">
        <v>7</v>
      </c>
      <c r="J4" s="19">
        <v>4</v>
      </c>
      <c r="K4" s="19">
        <v>4</v>
      </c>
      <c r="L4" s="19">
        <v>3</v>
      </c>
      <c r="M4" s="19">
        <v>3</v>
      </c>
      <c r="N4" s="19">
        <v>2</v>
      </c>
      <c r="O4" s="51"/>
      <c r="P4" s="19">
        <v>5</v>
      </c>
      <c r="Q4" s="12"/>
      <c r="R4" s="12"/>
      <c r="S4" s="12"/>
      <c r="T4" s="12"/>
      <c r="U4" s="12"/>
      <c r="V4" s="12"/>
      <c r="W4" s="12"/>
      <c r="X4" s="12"/>
      <c r="Y4" s="13"/>
      <c r="Z4" s="11" t="s">
        <v>6</v>
      </c>
      <c r="AA4" s="21">
        <f t="shared" si="0"/>
        <v>3.15</v>
      </c>
      <c r="AB4" s="54"/>
      <c r="AC4" s="20">
        <f t="shared" si="1"/>
        <v>41</v>
      </c>
    </row>
    <row r="5" spans="1:32" x14ac:dyDescent="0.25">
      <c r="A5" s="54"/>
      <c r="B5" s="11" t="s">
        <v>7</v>
      </c>
      <c r="C5" s="12">
        <v>4</v>
      </c>
      <c r="D5" s="19">
        <v>2</v>
      </c>
      <c r="E5" s="19">
        <v>6</v>
      </c>
      <c r="F5" s="19">
        <v>3</v>
      </c>
      <c r="G5" s="19">
        <v>3</v>
      </c>
      <c r="H5" s="19">
        <v>3</v>
      </c>
      <c r="I5" s="19">
        <v>1</v>
      </c>
      <c r="J5" s="19">
        <v>1</v>
      </c>
      <c r="K5" s="19">
        <v>4</v>
      </c>
      <c r="L5" s="19">
        <v>1</v>
      </c>
      <c r="M5" s="19">
        <v>5</v>
      </c>
      <c r="N5" s="19">
        <v>5</v>
      </c>
      <c r="O5" s="51"/>
      <c r="P5" s="19">
        <v>3</v>
      </c>
      <c r="Q5" s="12"/>
      <c r="R5" s="12"/>
      <c r="S5" s="12"/>
      <c r="T5" s="12"/>
      <c r="U5" s="12"/>
      <c r="V5" s="12"/>
      <c r="W5" s="12"/>
      <c r="X5" s="12"/>
      <c r="Y5" s="13"/>
      <c r="Z5" s="11" t="s">
        <v>7</v>
      </c>
      <c r="AA5" s="21">
        <f t="shared" si="0"/>
        <v>3.15</v>
      </c>
      <c r="AB5" s="54"/>
      <c r="AC5" s="20">
        <f t="shared" si="1"/>
        <v>41</v>
      </c>
    </row>
    <row r="6" spans="1:32" x14ac:dyDescent="0.25">
      <c r="A6" s="54"/>
      <c r="B6" s="11" t="s">
        <v>26</v>
      </c>
      <c r="C6" s="12">
        <f>C2-C3</f>
        <v>-306</v>
      </c>
      <c r="D6" s="12">
        <f t="shared" ref="D6:N6" si="2">D2-D3</f>
        <v>140</v>
      </c>
      <c r="E6" s="12">
        <f t="shared" si="2"/>
        <v>-128</v>
      </c>
      <c r="F6" s="12">
        <f t="shared" si="2"/>
        <v>223</v>
      </c>
      <c r="G6" s="12">
        <f t="shared" si="2"/>
        <v>-150</v>
      </c>
      <c r="H6" s="12">
        <f t="shared" si="2"/>
        <v>50</v>
      </c>
      <c r="I6" s="12">
        <f t="shared" si="2"/>
        <v>605</v>
      </c>
      <c r="J6" s="12">
        <f t="shared" si="2"/>
        <v>304</v>
      </c>
      <c r="K6" s="12">
        <f t="shared" si="2"/>
        <v>-154</v>
      </c>
      <c r="L6" s="12">
        <f t="shared" si="2"/>
        <v>-8</v>
      </c>
      <c r="M6" s="12">
        <f t="shared" si="2"/>
        <v>-164</v>
      </c>
      <c r="N6" s="12">
        <f t="shared" si="2"/>
        <v>-86</v>
      </c>
      <c r="O6" s="51"/>
      <c r="P6" s="19">
        <f>P2-P3</f>
        <v>341</v>
      </c>
      <c r="Q6" s="12"/>
      <c r="R6" s="12"/>
      <c r="S6" s="12"/>
      <c r="T6" s="12"/>
      <c r="U6" s="12"/>
      <c r="V6" s="12"/>
      <c r="W6" s="12"/>
      <c r="X6" s="12"/>
      <c r="Y6" s="12"/>
      <c r="Z6" s="11" t="s">
        <v>26</v>
      </c>
      <c r="AA6" s="21">
        <f t="shared" si="0"/>
        <v>51.31</v>
      </c>
      <c r="AB6" s="54"/>
      <c r="AC6" s="20">
        <f t="shared" si="1"/>
        <v>667</v>
      </c>
    </row>
    <row r="7" spans="1:32" x14ac:dyDescent="0.25">
      <c r="A7" s="55"/>
      <c r="B7" s="14" t="s">
        <v>9</v>
      </c>
      <c r="C7" s="15">
        <f>ROUND(-100+(C2/C3)*100,2)</f>
        <v>-19.649999999999999</v>
      </c>
      <c r="D7" s="15">
        <f t="shared" ref="D7:N7" si="3">ROUND(-100+(D2/D3)*100,2)</f>
        <v>10.48</v>
      </c>
      <c r="E7" s="15">
        <f t="shared" si="3"/>
        <v>-8.26</v>
      </c>
      <c r="F7" s="15">
        <f t="shared" si="3"/>
        <v>15.38</v>
      </c>
      <c r="G7" s="15">
        <f t="shared" si="3"/>
        <v>-9.4</v>
      </c>
      <c r="H7" s="15">
        <f t="shared" si="3"/>
        <v>3.37</v>
      </c>
      <c r="I7" s="15">
        <f t="shared" si="3"/>
        <v>45.83</v>
      </c>
      <c r="J7" s="15">
        <f t="shared" si="3"/>
        <v>21.44</v>
      </c>
      <c r="K7" s="15">
        <f t="shared" si="3"/>
        <v>-9.64</v>
      </c>
      <c r="L7" s="15">
        <f t="shared" si="3"/>
        <v>-0.52</v>
      </c>
      <c r="M7" s="15">
        <f t="shared" si="3"/>
        <v>-9.26</v>
      </c>
      <c r="N7" s="15">
        <f t="shared" si="3"/>
        <v>-5.5</v>
      </c>
      <c r="O7" s="52"/>
      <c r="P7" s="15">
        <f>ROUND(-100+(P2/P3)*100,2)</f>
        <v>24.29</v>
      </c>
      <c r="Q7" s="15"/>
      <c r="R7" s="15"/>
      <c r="S7" s="15"/>
      <c r="T7" s="15"/>
      <c r="U7" s="15"/>
      <c r="V7" s="15"/>
      <c r="W7" s="15"/>
      <c r="X7" s="15"/>
      <c r="Y7" s="15"/>
      <c r="Z7" s="14" t="s">
        <v>9</v>
      </c>
      <c r="AA7" s="21">
        <f t="shared" si="0"/>
        <v>4.5</v>
      </c>
      <c r="AB7" s="55"/>
      <c r="AC7" s="20">
        <f t="shared" si="1"/>
        <v>58.559999999999995</v>
      </c>
    </row>
    <row r="8" spans="1:32" x14ac:dyDescent="0.25">
      <c r="A8" s="53" t="s">
        <v>2</v>
      </c>
      <c r="B8" s="8" t="s">
        <v>4</v>
      </c>
      <c r="C8" s="9">
        <v>1271</v>
      </c>
      <c r="D8" s="9">
        <v>1336</v>
      </c>
      <c r="E8" s="9">
        <v>1459</v>
      </c>
      <c r="F8" s="9">
        <v>1371</v>
      </c>
      <c r="G8" s="9">
        <v>1636</v>
      </c>
      <c r="H8" s="9">
        <v>1417</v>
      </c>
      <c r="I8" s="9">
        <v>1632</v>
      </c>
      <c r="J8" s="9">
        <v>1591</v>
      </c>
      <c r="K8" s="9">
        <v>1338</v>
      </c>
      <c r="L8" s="9">
        <v>1279</v>
      </c>
      <c r="M8" s="50" t="s">
        <v>28</v>
      </c>
      <c r="N8" s="9">
        <v>1437</v>
      </c>
      <c r="O8" s="9">
        <v>1464</v>
      </c>
      <c r="P8" s="9">
        <v>1344</v>
      </c>
      <c r="Q8" s="9"/>
      <c r="R8" s="9"/>
      <c r="S8" s="9"/>
      <c r="T8" s="9"/>
      <c r="U8" s="9"/>
      <c r="V8" s="9"/>
      <c r="W8" s="9"/>
      <c r="X8" s="9"/>
      <c r="Y8" s="10"/>
      <c r="Z8" s="8" t="s">
        <v>4</v>
      </c>
      <c r="AA8" s="21">
        <f t="shared" si="0"/>
        <v>1428.85</v>
      </c>
      <c r="AB8" s="53" t="s">
        <v>2</v>
      </c>
      <c r="AC8" s="20">
        <f t="shared" si="1"/>
        <v>18575</v>
      </c>
      <c r="AD8">
        <f t="shared" ref="AD8:AD62" si="4">SUM(IF(C8&gt;C9,1,0),IF(D8&gt;D9,1,0),IF(E8&gt;E9, 1,0),IF(F8&gt;F9, 1,0),IF(G8&gt;G9, 1,0),IF(H8&gt;H9, 1,0),IF(I8&gt;I9, 1,0),IF(J8&gt;J9, 1,0),IF(K8&gt;K9, 1,0),IF(L8&gt;L9, 1,0),IF(M8&gt;M9, 1,0),IF(N8&gt;N9, 1,0)-1,IF(O8&gt;O9, 1,0),IF(P8&gt;P9, 1,0),IF(Q8&gt;Q9, 1,0),IF(R8&gt;R9, 1,0),IF(S8&gt;S9, 1,0),IF(T8&gt;T9, 1,0),IF(U8&gt;U9, 1,0),IF(V8&gt;V9, 1,0),IF(W8&gt;W9, 1,0),IF(X8&gt;X9, 1,0),IF(Y8&gt;Y9, 1,0))</f>
        <v>2</v>
      </c>
      <c r="AE8">
        <f t="shared" ref="AE8:AE62" si="5">COUNT(B8:Y8)-AD8</f>
        <v>11</v>
      </c>
      <c r="AF8">
        <f t="shared" ref="AF8:AF62" si="6">AA13</f>
        <v>-8.2100000000000009</v>
      </c>
    </row>
    <row r="9" spans="1:32" x14ac:dyDescent="0.25">
      <c r="A9" s="54"/>
      <c r="B9" s="11" t="s">
        <v>5</v>
      </c>
      <c r="C9" s="12">
        <v>1746</v>
      </c>
      <c r="D9" s="19">
        <v>1476</v>
      </c>
      <c r="E9" s="12">
        <v>1499</v>
      </c>
      <c r="F9" s="19">
        <v>1652</v>
      </c>
      <c r="G9" s="19">
        <v>1354</v>
      </c>
      <c r="H9" s="19">
        <v>1589</v>
      </c>
      <c r="I9" s="19">
        <v>1348</v>
      </c>
      <c r="J9" s="19">
        <v>1612</v>
      </c>
      <c r="K9" s="19">
        <v>1488</v>
      </c>
      <c r="L9" s="19">
        <v>1791</v>
      </c>
      <c r="M9" s="51"/>
      <c r="N9" s="19">
        <v>1721</v>
      </c>
      <c r="O9" s="19">
        <v>1623</v>
      </c>
      <c r="P9" s="19">
        <v>1584</v>
      </c>
      <c r="Q9" s="12"/>
      <c r="R9" s="12"/>
      <c r="S9" s="12"/>
      <c r="T9" s="12"/>
      <c r="U9" s="12"/>
      <c r="V9" s="12"/>
      <c r="W9" s="12"/>
      <c r="X9" s="12"/>
      <c r="Y9" s="13"/>
      <c r="Z9" s="11" t="s">
        <v>5</v>
      </c>
      <c r="AA9" s="21">
        <f t="shared" si="0"/>
        <v>1575.62</v>
      </c>
      <c r="AB9" s="54"/>
      <c r="AC9" s="20">
        <f t="shared" si="1"/>
        <v>20483</v>
      </c>
    </row>
    <row r="10" spans="1:32" x14ac:dyDescent="0.25">
      <c r="A10" s="54"/>
      <c r="B10" s="11" t="s">
        <v>6</v>
      </c>
      <c r="C10" s="12">
        <v>1</v>
      </c>
      <c r="D10" s="19">
        <v>2</v>
      </c>
      <c r="E10" s="12">
        <v>3</v>
      </c>
      <c r="F10" s="19">
        <v>2</v>
      </c>
      <c r="G10" s="19">
        <v>4</v>
      </c>
      <c r="H10" s="19">
        <v>2</v>
      </c>
      <c r="I10" s="19">
        <v>4</v>
      </c>
      <c r="J10" s="19">
        <v>2</v>
      </c>
      <c r="K10" s="19">
        <v>0</v>
      </c>
      <c r="L10" s="19">
        <v>2</v>
      </c>
      <c r="M10" s="51"/>
      <c r="N10" s="19">
        <v>0</v>
      </c>
      <c r="O10" s="19">
        <v>3</v>
      </c>
      <c r="P10" s="19">
        <v>1</v>
      </c>
      <c r="Q10" s="12"/>
      <c r="R10" s="12"/>
      <c r="S10" s="12"/>
      <c r="T10" s="12"/>
      <c r="U10" s="12"/>
      <c r="V10" s="12"/>
      <c r="W10" s="12"/>
      <c r="X10" s="12"/>
      <c r="Y10" s="13"/>
      <c r="Z10" s="11" t="s">
        <v>6</v>
      </c>
      <c r="AA10" s="21">
        <f t="shared" si="0"/>
        <v>2</v>
      </c>
      <c r="AB10" s="54"/>
      <c r="AC10" s="20">
        <f t="shared" si="1"/>
        <v>26</v>
      </c>
    </row>
    <row r="11" spans="1:32" x14ac:dyDescent="0.25">
      <c r="A11" s="54"/>
      <c r="B11" s="11" t="s">
        <v>7</v>
      </c>
      <c r="C11" s="12">
        <v>5</v>
      </c>
      <c r="D11" s="19">
        <v>3</v>
      </c>
      <c r="E11" s="19">
        <v>3</v>
      </c>
      <c r="F11" s="19">
        <v>3</v>
      </c>
      <c r="G11" s="19">
        <v>1</v>
      </c>
      <c r="H11" s="19">
        <v>2</v>
      </c>
      <c r="I11" s="19">
        <v>1</v>
      </c>
      <c r="J11" s="19">
        <v>3</v>
      </c>
      <c r="K11" s="19">
        <v>2</v>
      </c>
      <c r="L11" s="19">
        <v>6</v>
      </c>
      <c r="M11" s="51"/>
      <c r="N11" s="19">
        <v>6</v>
      </c>
      <c r="O11" s="19">
        <v>4</v>
      </c>
      <c r="P11" s="19">
        <v>4</v>
      </c>
      <c r="Q11" s="12"/>
      <c r="R11" s="12"/>
      <c r="S11" s="12"/>
      <c r="T11" s="12"/>
      <c r="U11" s="12"/>
      <c r="V11" s="12"/>
      <c r="W11" s="12"/>
      <c r="X11" s="12"/>
      <c r="Y11" s="13"/>
      <c r="Z11" s="11" t="s">
        <v>7</v>
      </c>
      <c r="AA11" s="21">
        <f t="shared" si="0"/>
        <v>3.31</v>
      </c>
      <c r="AB11" s="54"/>
      <c r="AC11" s="20">
        <f t="shared" si="1"/>
        <v>43</v>
      </c>
    </row>
    <row r="12" spans="1:32" x14ac:dyDescent="0.25">
      <c r="A12" s="54"/>
      <c r="B12" s="11" t="s">
        <v>8</v>
      </c>
      <c r="C12" s="12">
        <f>C8-C9</f>
        <v>-475</v>
      </c>
      <c r="D12" s="12">
        <f t="shared" ref="D12:O12" si="7">D8-D9</f>
        <v>-140</v>
      </c>
      <c r="E12" s="12">
        <f t="shared" si="7"/>
        <v>-40</v>
      </c>
      <c r="F12" s="12">
        <f t="shared" si="7"/>
        <v>-281</v>
      </c>
      <c r="G12" s="12">
        <f t="shared" si="7"/>
        <v>282</v>
      </c>
      <c r="H12" s="12">
        <f>H8-H9</f>
        <v>-172</v>
      </c>
      <c r="I12" s="12">
        <f t="shared" si="7"/>
        <v>284</v>
      </c>
      <c r="J12" s="12">
        <f t="shared" si="7"/>
        <v>-21</v>
      </c>
      <c r="K12" s="12">
        <f t="shared" si="7"/>
        <v>-150</v>
      </c>
      <c r="L12" s="12">
        <f t="shared" si="7"/>
        <v>-512</v>
      </c>
      <c r="M12" s="51"/>
      <c r="N12" s="12">
        <f t="shared" si="7"/>
        <v>-284</v>
      </c>
      <c r="O12" s="12">
        <f t="shared" si="7"/>
        <v>-159</v>
      </c>
      <c r="P12" s="12">
        <f t="shared" ref="P12" si="8">P8-P9</f>
        <v>-240</v>
      </c>
      <c r="Q12" s="12"/>
      <c r="R12" s="12"/>
      <c r="S12" s="12"/>
      <c r="T12" s="12"/>
      <c r="U12" s="12"/>
      <c r="V12" s="12"/>
      <c r="W12" s="12"/>
      <c r="X12" s="12"/>
      <c r="Y12" s="12"/>
      <c r="Z12" s="11" t="s">
        <v>8</v>
      </c>
      <c r="AA12" s="21">
        <f t="shared" si="0"/>
        <v>-146.77000000000001</v>
      </c>
      <c r="AB12" s="54"/>
      <c r="AC12" s="20">
        <f t="shared" si="1"/>
        <v>-1908</v>
      </c>
    </row>
    <row r="13" spans="1:32" x14ac:dyDescent="0.25">
      <c r="A13" s="55"/>
      <c r="B13" s="14" t="s">
        <v>9</v>
      </c>
      <c r="C13" s="15">
        <f>ROUND(-100+(C8/C9)*100,2)</f>
        <v>-27.21</v>
      </c>
      <c r="D13" s="15">
        <f t="shared" ref="D13:O13" si="9">ROUND(-100+(D8/D9)*100,2)</f>
        <v>-9.49</v>
      </c>
      <c r="E13" s="15">
        <f t="shared" si="9"/>
        <v>-2.67</v>
      </c>
      <c r="F13" s="15">
        <f t="shared" si="9"/>
        <v>-17.010000000000002</v>
      </c>
      <c r="G13" s="15">
        <f t="shared" si="9"/>
        <v>20.83</v>
      </c>
      <c r="H13" s="15">
        <f t="shared" si="9"/>
        <v>-10.82</v>
      </c>
      <c r="I13" s="15">
        <f t="shared" si="9"/>
        <v>21.07</v>
      </c>
      <c r="J13" s="15">
        <f t="shared" si="9"/>
        <v>-1.3</v>
      </c>
      <c r="K13" s="15">
        <f t="shared" si="9"/>
        <v>-10.08</v>
      </c>
      <c r="L13" s="15">
        <f t="shared" si="9"/>
        <v>-28.59</v>
      </c>
      <c r="M13" s="52"/>
      <c r="N13" s="15">
        <f t="shared" si="9"/>
        <v>-16.5</v>
      </c>
      <c r="O13" s="15">
        <f t="shared" si="9"/>
        <v>-9.8000000000000007</v>
      </c>
      <c r="P13" s="15">
        <f t="shared" ref="P13" si="10">ROUND(-100+(P8/P9)*100,2)</f>
        <v>-15.15</v>
      </c>
      <c r="Q13" s="15"/>
      <c r="R13" s="15"/>
      <c r="S13" s="15"/>
      <c r="T13" s="15"/>
      <c r="U13" s="15"/>
      <c r="V13" s="15"/>
      <c r="W13" s="15"/>
      <c r="X13" s="15"/>
      <c r="Y13" s="15"/>
      <c r="Z13" s="14" t="s">
        <v>9</v>
      </c>
      <c r="AA13" s="21">
        <f t="shared" si="0"/>
        <v>-8.2100000000000009</v>
      </c>
      <c r="AB13" s="55"/>
      <c r="AC13" s="20">
        <f t="shared" si="1"/>
        <v>-106.72000000000001</v>
      </c>
    </row>
    <row r="14" spans="1:32" x14ac:dyDescent="0.25">
      <c r="A14" s="53" t="s">
        <v>3</v>
      </c>
      <c r="B14" s="8" t="s">
        <v>4</v>
      </c>
      <c r="C14" s="9">
        <v>1379</v>
      </c>
      <c r="D14" s="9">
        <v>1292</v>
      </c>
      <c r="E14" s="9">
        <v>1459</v>
      </c>
      <c r="F14" s="9">
        <v>1486</v>
      </c>
      <c r="G14" s="9">
        <v>1596</v>
      </c>
      <c r="H14" s="9">
        <v>1733</v>
      </c>
      <c r="I14" s="9">
        <v>1345</v>
      </c>
      <c r="J14" s="9">
        <v>1579</v>
      </c>
      <c r="K14" s="9">
        <v>1488</v>
      </c>
      <c r="L14" s="9">
        <v>1761</v>
      </c>
      <c r="M14" s="9">
        <v>1640</v>
      </c>
      <c r="N14" s="9">
        <v>1460</v>
      </c>
      <c r="O14" s="50" t="s">
        <v>28</v>
      </c>
      <c r="P14" s="9">
        <v>1427</v>
      </c>
      <c r="Q14" s="9"/>
      <c r="R14" s="9"/>
      <c r="S14" s="9"/>
      <c r="T14" s="9"/>
      <c r="U14" s="9"/>
      <c r="V14" s="9"/>
      <c r="W14" s="9"/>
      <c r="X14" s="9"/>
      <c r="Y14" s="10"/>
      <c r="Z14" s="8" t="s">
        <v>4</v>
      </c>
      <c r="AA14" s="21">
        <f t="shared" si="0"/>
        <v>1511.15</v>
      </c>
      <c r="AB14" s="53" t="s">
        <v>3</v>
      </c>
      <c r="AC14" s="20">
        <f t="shared" si="1"/>
        <v>19645</v>
      </c>
      <c r="AD14">
        <f t="shared" si="4"/>
        <v>9</v>
      </c>
      <c r="AE14">
        <f t="shared" si="5"/>
        <v>4</v>
      </c>
      <c r="AF14">
        <f t="shared" si="6"/>
        <v>4.53</v>
      </c>
    </row>
    <row r="15" spans="1:32" x14ac:dyDescent="0.25">
      <c r="A15" s="54"/>
      <c r="B15" s="11" t="s">
        <v>5</v>
      </c>
      <c r="C15" s="12">
        <v>1366</v>
      </c>
      <c r="D15" s="19">
        <v>1578</v>
      </c>
      <c r="E15" s="12">
        <v>1606</v>
      </c>
      <c r="F15" s="19">
        <v>1418</v>
      </c>
      <c r="G15" s="19">
        <v>1446</v>
      </c>
      <c r="H15" s="19">
        <v>1224</v>
      </c>
      <c r="I15" s="19">
        <v>1748</v>
      </c>
      <c r="J15" s="19">
        <v>1415</v>
      </c>
      <c r="K15" s="19">
        <v>1338</v>
      </c>
      <c r="L15" s="19">
        <v>1485</v>
      </c>
      <c r="M15" s="19">
        <v>1519</v>
      </c>
      <c r="N15" s="19">
        <v>1352</v>
      </c>
      <c r="O15" s="51"/>
      <c r="P15" s="19">
        <v>1516</v>
      </c>
      <c r="Q15" s="12"/>
      <c r="R15" s="12"/>
      <c r="S15" s="12"/>
      <c r="T15" s="12"/>
      <c r="U15" s="12"/>
      <c r="V15" s="12"/>
      <c r="W15" s="12"/>
      <c r="X15" s="12"/>
      <c r="Y15" s="13"/>
      <c r="Z15" s="11" t="s">
        <v>5</v>
      </c>
      <c r="AA15" s="21">
        <f t="shared" si="0"/>
        <v>1462.38</v>
      </c>
      <c r="AB15" s="54"/>
      <c r="AC15" s="20">
        <f t="shared" si="1"/>
        <v>19011</v>
      </c>
    </row>
    <row r="16" spans="1:32" x14ac:dyDescent="0.25">
      <c r="A16" s="54"/>
      <c r="B16" s="11" t="s">
        <v>6</v>
      </c>
      <c r="C16" s="12">
        <v>3</v>
      </c>
      <c r="D16" s="19">
        <v>1</v>
      </c>
      <c r="E16" s="12">
        <v>2</v>
      </c>
      <c r="F16" s="19">
        <v>2</v>
      </c>
      <c r="G16" s="19">
        <v>3</v>
      </c>
      <c r="H16" s="19">
        <v>3</v>
      </c>
      <c r="I16" s="19">
        <v>1</v>
      </c>
      <c r="J16" s="19">
        <v>1</v>
      </c>
      <c r="K16" s="19">
        <v>2</v>
      </c>
      <c r="L16" s="19">
        <v>4</v>
      </c>
      <c r="M16" s="19">
        <v>6</v>
      </c>
      <c r="N16" s="19">
        <v>3</v>
      </c>
      <c r="O16" s="51"/>
      <c r="P16" s="19">
        <v>2</v>
      </c>
      <c r="Q16" s="12"/>
      <c r="R16" s="12"/>
      <c r="S16" s="12"/>
      <c r="T16" s="12"/>
      <c r="U16" s="12"/>
      <c r="V16" s="12"/>
      <c r="W16" s="12"/>
      <c r="X16" s="12"/>
      <c r="Y16" s="13"/>
      <c r="Z16" s="11" t="s">
        <v>6</v>
      </c>
      <c r="AA16" s="21">
        <f t="shared" si="0"/>
        <v>2.54</v>
      </c>
      <c r="AB16" s="54"/>
      <c r="AC16" s="20">
        <f t="shared" si="1"/>
        <v>33</v>
      </c>
    </row>
    <row r="17" spans="1:32" x14ac:dyDescent="0.25">
      <c r="A17" s="54"/>
      <c r="B17" s="11" t="s">
        <v>7</v>
      </c>
      <c r="C17" s="12">
        <v>2</v>
      </c>
      <c r="D17" s="19">
        <v>5</v>
      </c>
      <c r="E17" s="19">
        <v>3</v>
      </c>
      <c r="F17" s="19">
        <v>4</v>
      </c>
      <c r="G17" s="19">
        <v>1</v>
      </c>
      <c r="H17" s="19">
        <v>1</v>
      </c>
      <c r="I17" s="19">
        <v>4</v>
      </c>
      <c r="J17" s="19">
        <v>1</v>
      </c>
      <c r="K17" s="19">
        <v>0</v>
      </c>
      <c r="L17" s="19">
        <v>4</v>
      </c>
      <c r="M17" s="19">
        <v>4</v>
      </c>
      <c r="N17" s="19">
        <v>0</v>
      </c>
      <c r="O17" s="51"/>
      <c r="P17" s="19">
        <v>2</v>
      </c>
      <c r="Q17" s="12"/>
      <c r="R17" s="12"/>
      <c r="S17" s="12"/>
      <c r="T17" s="12"/>
      <c r="U17" s="12"/>
      <c r="V17" s="12"/>
      <c r="W17" s="12"/>
      <c r="X17" s="12"/>
      <c r="Y17" s="13"/>
      <c r="Z17" s="11" t="s">
        <v>7</v>
      </c>
      <c r="AA17" s="21">
        <f t="shared" si="0"/>
        <v>2.38</v>
      </c>
      <c r="AB17" s="54"/>
      <c r="AC17" s="20">
        <f t="shared" si="1"/>
        <v>31</v>
      </c>
    </row>
    <row r="18" spans="1:32" x14ac:dyDescent="0.25">
      <c r="A18" s="54"/>
      <c r="B18" s="11" t="s">
        <v>8</v>
      </c>
      <c r="C18" s="12">
        <f>C14-C15</f>
        <v>13</v>
      </c>
      <c r="D18" s="12">
        <f t="shared" ref="D18:N18" si="11">D14-D15</f>
        <v>-286</v>
      </c>
      <c r="E18" s="12">
        <f t="shared" si="11"/>
        <v>-147</v>
      </c>
      <c r="F18" s="12">
        <f t="shared" si="11"/>
        <v>68</v>
      </c>
      <c r="G18" s="12">
        <f t="shared" si="11"/>
        <v>150</v>
      </c>
      <c r="H18" s="12">
        <f t="shared" si="11"/>
        <v>509</v>
      </c>
      <c r="I18" s="12">
        <f t="shared" si="11"/>
        <v>-403</v>
      </c>
      <c r="J18" s="12">
        <f t="shared" si="11"/>
        <v>164</v>
      </c>
      <c r="K18" s="12">
        <f t="shared" si="11"/>
        <v>150</v>
      </c>
      <c r="L18" s="12">
        <f t="shared" si="11"/>
        <v>276</v>
      </c>
      <c r="M18" s="12">
        <f t="shared" si="11"/>
        <v>121</v>
      </c>
      <c r="N18" s="12">
        <f t="shared" si="11"/>
        <v>108</v>
      </c>
      <c r="O18" s="51"/>
      <c r="P18" s="19">
        <f>P14-P15</f>
        <v>-89</v>
      </c>
      <c r="Q18" s="12"/>
      <c r="R18" s="12"/>
      <c r="S18" s="12"/>
      <c r="T18" s="12"/>
      <c r="U18" s="12"/>
      <c r="V18" s="12"/>
      <c r="W18" s="12"/>
      <c r="X18" s="12"/>
      <c r="Y18" s="12"/>
      <c r="Z18" s="11" t="s">
        <v>8</v>
      </c>
      <c r="AA18" s="21">
        <f t="shared" si="0"/>
        <v>48.77</v>
      </c>
      <c r="AB18" s="54"/>
      <c r="AC18" s="20">
        <f t="shared" si="1"/>
        <v>634</v>
      </c>
    </row>
    <row r="19" spans="1:32" x14ac:dyDescent="0.25">
      <c r="A19" s="55"/>
      <c r="B19" s="14" t="s">
        <v>9</v>
      </c>
      <c r="C19" s="15">
        <f>ROUND(-100+(C14/C15)*100,2)</f>
        <v>0.95</v>
      </c>
      <c r="D19" s="15">
        <f t="shared" ref="D19:M19" si="12">ROUND(-100+(D14/D15)*100,2)</f>
        <v>-18.12</v>
      </c>
      <c r="E19" s="15">
        <f t="shared" si="12"/>
        <v>-9.15</v>
      </c>
      <c r="F19" s="15">
        <f t="shared" si="12"/>
        <v>4.8</v>
      </c>
      <c r="G19" s="15">
        <f t="shared" si="12"/>
        <v>10.37</v>
      </c>
      <c r="H19" s="15">
        <f t="shared" si="12"/>
        <v>41.58</v>
      </c>
      <c r="I19" s="15">
        <f t="shared" si="12"/>
        <v>-23.05</v>
      </c>
      <c r="J19" s="15">
        <f t="shared" si="12"/>
        <v>11.59</v>
      </c>
      <c r="K19" s="15">
        <f t="shared" si="12"/>
        <v>11.21</v>
      </c>
      <c r="L19" s="15">
        <f t="shared" si="12"/>
        <v>18.59</v>
      </c>
      <c r="M19" s="15">
        <f t="shared" si="12"/>
        <v>7.97</v>
      </c>
      <c r="N19" s="15">
        <f>ROUND(-100+(N14/N15)*100,2)</f>
        <v>7.99</v>
      </c>
      <c r="O19" s="52"/>
      <c r="P19" s="15">
        <f>ROUND(-100+(P14/P15)*100,2)</f>
        <v>-5.87</v>
      </c>
      <c r="Q19" s="15"/>
      <c r="R19" s="15"/>
      <c r="S19" s="15"/>
      <c r="T19" s="15"/>
      <c r="U19" s="15"/>
      <c r="V19" s="15"/>
      <c r="W19" s="15"/>
      <c r="X19" s="15"/>
      <c r="Y19" s="15"/>
      <c r="Z19" s="14" t="s">
        <v>9</v>
      </c>
      <c r="AA19" s="21">
        <f t="shared" si="0"/>
        <v>4.53</v>
      </c>
      <c r="AB19" s="55"/>
      <c r="AC19" s="20">
        <f t="shared" si="1"/>
        <v>58.859999999999992</v>
      </c>
    </row>
    <row r="20" spans="1:32" x14ac:dyDescent="0.25">
      <c r="A20" s="53" t="s">
        <v>10</v>
      </c>
      <c r="B20" s="8" t="s">
        <v>4</v>
      </c>
      <c r="C20" s="9">
        <v>1448</v>
      </c>
      <c r="D20" s="9">
        <v>1578</v>
      </c>
      <c r="E20" s="9">
        <v>1507</v>
      </c>
      <c r="F20" s="9">
        <v>1608</v>
      </c>
      <c r="G20" s="9">
        <v>1493</v>
      </c>
      <c r="H20" s="9">
        <v>1684</v>
      </c>
      <c r="I20" s="9">
        <v>1633</v>
      </c>
      <c r="J20" s="9">
        <v>1617</v>
      </c>
      <c r="K20" s="9">
        <v>1592</v>
      </c>
      <c r="L20" s="9">
        <v>1791</v>
      </c>
      <c r="M20" s="9">
        <v>1789</v>
      </c>
      <c r="N20" s="9">
        <v>1727</v>
      </c>
      <c r="O20" s="50" t="s">
        <v>28</v>
      </c>
      <c r="P20" s="9">
        <v>1638</v>
      </c>
      <c r="Q20" s="9"/>
      <c r="R20" s="9"/>
      <c r="S20" s="9"/>
      <c r="T20" s="9"/>
      <c r="U20" s="9"/>
      <c r="V20" s="9"/>
      <c r="W20" s="9"/>
      <c r="X20" s="9"/>
      <c r="Y20" s="10"/>
      <c r="Z20" s="8" t="s">
        <v>4</v>
      </c>
      <c r="AA20" s="21">
        <f t="shared" si="0"/>
        <v>1623.46</v>
      </c>
      <c r="AB20" s="53" t="s">
        <v>10</v>
      </c>
      <c r="AC20" s="20">
        <f t="shared" si="1"/>
        <v>21105</v>
      </c>
      <c r="AD20">
        <f t="shared" si="4"/>
        <v>9</v>
      </c>
      <c r="AE20">
        <f t="shared" si="5"/>
        <v>4</v>
      </c>
      <c r="AF20">
        <f t="shared" si="6"/>
        <v>11.49</v>
      </c>
    </row>
    <row r="21" spans="1:32" x14ac:dyDescent="0.25">
      <c r="A21" s="54"/>
      <c r="B21" s="11" t="s">
        <v>5</v>
      </c>
      <c r="C21" s="12">
        <v>1378</v>
      </c>
      <c r="D21" s="19">
        <v>1292</v>
      </c>
      <c r="E21" s="19">
        <v>1637</v>
      </c>
      <c r="F21" s="19">
        <v>1275</v>
      </c>
      <c r="G21" s="19">
        <v>1587</v>
      </c>
      <c r="H21" s="19">
        <v>1258</v>
      </c>
      <c r="I21" s="19">
        <v>1618</v>
      </c>
      <c r="J21" s="19">
        <v>1534</v>
      </c>
      <c r="K21" s="19">
        <v>1671</v>
      </c>
      <c r="L21" s="19">
        <v>1279</v>
      </c>
      <c r="M21" s="19">
        <v>1300</v>
      </c>
      <c r="N21" s="19">
        <v>1671</v>
      </c>
      <c r="O21" s="51"/>
      <c r="P21" s="19">
        <v>1754</v>
      </c>
      <c r="Q21" s="12"/>
      <c r="R21" s="12"/>
      <c r="S21" s="12"/>
      <c r="T21" s="12"/>
      <c r="U21" s="12"/>
      <c r="V21" s="12"/>
      <c r="W21" s="12"/>
      <c r="X21" s="12"/>
      <c r="Y21" s="13"/>
      <c r="Z21" s="11" t="s">
        <v>5</v>
      </c>
      <c r="AA21" s="21">
        <f t="shared" si="0"/>
        <v>1481.08</v>
      </c>
      <c r="AB21" s="54"/>
      <c r="AC21" s="20">
        <f t="shared" si="1"/>
        <v>19254</v>
      </c>
    </row>
    <row r="22" spans="1:32" x14ac:dyDescent="0.25">
      <c r="A22" s="54"/>
      <c r="B22" s="11" t="s">
        <v>6</v>
      </c>
      <c r="C22" s="12">
        <v>4</v>
      </c>
      <c r="D22" s="19">
        <v>5</v>
      </c>
      <c r="E22" s="19">
        <v>3</v>
      </c>
      <c r="F22" s="19">
        <v>4</v>
      </c>
      <c r="G22" s="19">
        <v>4</v>
      </c>
      <c r="H22" s="19">
        <v>7</v>
      </c>
      <c r="I22" s="19">
        <v>4</v>
      </c>
      <c r="J22" s="19">
        <v>3</v>
      </c>
      <c r="K22" s="19">
        <v>1</v>
      </c>
      <c r="L22" s="19">
        <v>6</v>
      </c>
      <c r="M22" s="19">
        <v>7</v>
      </c>
      <c r="N22" s="19">
        <v>4</v>
      </c>
      <c r="O22" s="51"/>
      <c r="P22" s="19">
        <v>3</v>
      </c>
      <c r="Q22" s="12"/>
      <c r="R22" s="12"/>
      <c r="S22" s="12"/>
      <c r="T22" s="12"/>
      <c r="U22" s="12"/>
      <c r="V22" s="12"/>
      <c r="W22" s="12"/>
      <c r="X22" s="12"/>
      <c r="Y22" s="13"/>
      <c r="Z22" s="11" t="s">
        <v>6</v>
      </c>
      <c r="AA22" s="21">
        <f t="shared" si="0"/>
        <v>4.2300000000000004</v>
      </c>
      <c r="AB22" s="54"/>
      <c r="AC22" s="20">
        <f t="shared" si="1"/>
        <v>55</v>
      </c>
    </row>
    <row r="23" spans="1:32" x14ac:dyDescent="0.25">
      <c r="A23" s="54"/>
      <c r="B23" s="11" t="s">
        <v>7</v>
      </c>
      <c r="C23" s="12">
        <v>2</v>
      </c>
      <c r="D23" s="19">
        <v>1</v>
      </c>
      <c r="E23" s="19">
        <v>6</v>
      </c>
      <c r="F23" s="19">
        <v>1</v>
      </c>
      <c r="G23" s="19">
        <v>7</v>
      </c>
      <c r="H23" s="19">
        <v>2</v>
      </c>
      <c r="I23" s="19">
        <v>4</v>
      </c>
      <c r="J23" s="19">
        <v>4</v>
      </c>
      <c r="K23" s="19">
        <v>5</v>
      </c>
      <c r="L23" s="19">
        <v>2</v>
      </c>
      <c r="M23" s="19">
        <v>0</v>
      </c>
      <c r="N23" s="19">
        <v>4</v>
      </c>
      <c r="O23" s="51"/>
      <c r="P23" s="19">
        <v>5</v>
      </c>
      <c r="Q23" s="12"/>
      <c r="R23" s="12"/>
      <c r="S23" s="12"/>
      <c r="T23" s="12"/>
      <c r="U23" s="12"/>
      <c r="V23" s="12"/>
      <c r="W23" s="12"/>
      <c r="X23" s="12"/>
      <c r="Y23" s="13"/>
      <c r="Z23" s="11" t="s">
        <v>7</v>
      </c>
      <c r="AA23" s="21">
        <f t="shared" si="0"/>
        <v>3.31</v>
      </c>
      <c r="AB23" s="54"/>
      <c r="AC23" s="20">
        <f t="shared" si="1"/>
        <v>43</v>
      </c>
    </row>
    <row r="24" spans="1:32" x14ac:dyDescent="0.25">
      <c r="A24" s="54"/>
      <c r="B24" s="11" t="s">
        <v>8</v>
      </c>
      <c r="C24" s="12">
        <f>C20-C21</f>
        <v>70</v>
      </c>
      <c r="D24" s="12">
        <f t="shared" ref="D24:N24" si="13">D20-D21</f>
        <v>286</v>
      </c>
      <c r="E24" s="12">
        <f t="shared" si="13"/>
        <v>-130</v>
      </c>
      <c r="F24" s="12">
        <f t="shared" si="13"/>
        <v>333</v>
      </c>
      <c r="G24" s="12">
        <f t="shared" si="13"/>
        <v>-94</v>
      </c>
      <c r="H24" s="12">
        <f t="shared" si="13"/>
        <v>426</v>
      </c>
      <c r="I24" s="12">
        <f t="shared" si="13"/>
        <v>15</v>
      </c>
      <c r="J24" s="12">
        <f t="shared" si="13"/>
        <v>83</v>
      </c>
      <c r="K24" s="12">
        <f t="shared" si="13"/>
        <v>-79</v>
      </c>
      <c r="L24" s="12">
        <f t="shared" si="13"/>
        <v>512</v>
      </c>
      <c r="M24" s="12">
        <f t="shared" si="13"/>
        <v>489</v>
      </c>
      <c r="N24" s="12">
        <f t="shared" si="13"/>
        <v>56</v>
      </c>
      <c r="O24" s="51"/>
      <c r="P24" s="12">
        <f>P20-P21</f>
        <v>-116</v>
      </c>
      <c r="Q24" s="12"/>
      <c r="R24" s="12"/>
      <c r="S24" s="12"/>
      <c r="T24" s="12"/>
      <c r="U24" s="12"/>
      <c r="V24" s="12"/>
      <c r="W24" s="12"/>
      <c r="X24" s="12"/>
      <c r="Y24" s="12"/>
      <c r="Z24" s="11" t="s">
        <v>8</v>
      </c>
      <c r="AA24" s="21">
        <f t="shared" si="0"/>
        <v>142.38</v>
      </c>
      <c r="AB24" s="54"/>
      <c r="AC24" s="20">
        <f t="shared" si="1"/>
        <v>1851</v>
      </c>
    </row>
    <row r="25" spans="1:32" x14ac:dyDescent="0.25">
      <c r="A25" s="55"/>
      <c r="B25" s="14" t="s">
        <v>9</v>
      </c>
      <c r="C25" s="15">
        <f>ROUND(-100+(C20/C21)*100,2)</f>
        <v>5.08</v>
      </c>
      <c r="D25" s="15">
        <f t="shared" ref="D25:N25" si="14">ROUND(-100+(D20/D21)*100,2)</f>
        <v>22.14</v>
      </c>
      <c r="E25" s="15">
        <f t="shared" si="14"/>
        <v>-7.94</v>
      </c>
      <c r="F25" s="15">
        <f t="shared" si="14"/>
        <v>26.12</v>
      </c>
      <c r="G25" s="15">
        <f t="shared" si="14"/>
        <v>-5.92</v>
      </c>
      <c r="H25" s="15">
        <f t="shared" si="14"/>
        <v>33.86</v>
      </c>
      <c r="I25" s="15">
        <f t="shared" si="14"/>
        <v>0.93</v>
      </c>
      <c r="J25" s="15">
        <f t="shared" si="14"/>
        <v>5.41</v>
      </c>
      <c r="K25" s="15">
        <f t="shared" si="14"/>
        <v>-4.7300000000000004</v>
      </c>
      <c r="L25" s="15">
        <f t="shared" si="14"/>
        <v>40.03</v>
      </c>
      <c r="M25" s="15">
        <f t="shared" si="14"/>
        <v>37.619999999999997</v>
      </c>
      <c r="N25" s="15">
        <f t="shared" si="14"/>
        <v>3.35</v>
      </c>
      <c r="O25" s="52"/>
      <c r="P25" s="15">
        <f>ROUND(-100+(P20/P21)*100,2)</f>
        <v>-6.61</v>
      </c>
      <c r="Q25" s="15"/>
      <c r="R25" s="15"/>
      <c r="S25" s="15"/>
      <c r="T25" s="15"/>
      <c r="U25" s="15"/>
      <c r="V25" s="15"/>
      <c r="W25" s="15"/>
      <c r="X25" s="15"/>
      <c r="Y25" s="15"/>
      <c r="Z25" s="14" t="s">
        <v>9</v>
      </c>
      <c r="AA25" s="21">
        <f t="shared" si="0"/>
        <v>11.49</v>
      </c>
      <c r="AB25" s="55"/>
      <c r="AC25" s="20">
        <f t="shared" si="1"/>
        <v>149.33999999999997</v>
      </c>
    </row>
    <row r="26" spans="1:32" x14ac:dyDescent="0.25">
      <c r="A26" s="56" t="s">
        <v>11</v>
      </c>
      <c r="B26" s="16" t="s">
        <v>4</v>
      </c>
      <c r="C26" s="9">
        <v>1557</v>
      </c>
      <c r="D26" s="9">
        <v>2036</v>
      </c>
      <c r="E26" s="9">
        <v>1478</v>
      </c>
      <c r="F26" s="9">
        <v>1775</v>
      </c>
      <c r="G26" s="9">
        <v>1587</v>
      </c>
      <c r="H26" s="9">
        <v>1685</v>
      </c>
      <c r="I26" s="9">
        <v>1627</v>
      </c>
      <c r="J26" s="9">
        <v>1612</v>
      </c>
      <c r="K26" s="9">
        <v>1680</v>
      </c>
      <c r="L26" s="9">
        <v>1504</v>
      </c>
      <c r="M26" s="9">
        <v>1519</v>
      </c>
      <c r="N26" s="9">
        <v>1876</v>
      </c>
      <c r="O26" s="50" t="s">
        <v>28</v>
      </c>
      <c r="P26" s="9">
        <v>1531</v>
      </c>
      <c r="Q26" s="9"/>
      <c r="R26" s="9"/>
      <c r="S26" s="9"/>
      <c r="T26" s="9"/>
      <c r="U26" s="9"/>
      <c r="V26" s="9"/>
      <c r="W26" s="9"/>
      <c r="X26" s="9"/>
      <c r="Y26" s="10"/>
      <c r="Z26" s="16" t="s">
        <v>4</v>
      </c>
      <c r="AA26" s="21">
        <f t="shared" si="0"/>
        <v>1651.31</v>
      </c>
      <c r="AB26" s="56" t="s">
        <v>11</v>
      </c>
      <c r="AC26" s="20">
        <f t="shared" si="1"/>
        <v>21467</v>
      </c>
      <c r="AD26">
        <f t="shared" si="4"/>
        <v>9</v>
      </c>
      <c r="AE26">
        <f t="shared" si="5"/>
        <v>4</v>
      </c>
      <c r="AF26">
        <f t="shared" si="6"/>
        <v>14.41</v>
      </c>
    </row>
    <row r="27" spans="1:32" x14ac:dyDescent="0.25">
      <c r="A27" s="57"/>
      <c r="B27" s="17" t="s">
        <v>5</v>
      </c>
      <c r="C27" s="12">
        <v>1251</v>
      </c>
      <c r="D27" s="12">
        <v>1062</v>
      </c>
      <c r="E27" s="12">
        <v>1488</v>
      </c>
      <c r="F27" s="19">
        <v>1352</v>
      </c>
      <c r="G27" s="19">
        <v>1493</v>
      </c>
      <c r="H27" s="19">
        <v>1523</v>
      </c>
      <c r="I27" s="19">
        <v>1590</v>
      </c>
      <c r="J27" s="19">
        <v>1591</v>
      </c>
      <c r="K27" s="19">
        <v>1513</v>
      </c>
      <c r="L27" s="19">
        <v>1579</v>
      </c>
      <c r="M27" s="19">
        <v>1640</v>
      </c>
      <c r="N27" s="19">
        <v>1466</v>
      </c>
      <c r="O27" s="51"/>
      <c r="P27" s="19">
        <v>1644</v>
      </c>
      <c r="Q27" s="12"/>
      <c r="R27" s="12"/>
      <c r="S27" s="12"/>
      <c r="T27" s="12"/>
      <c r="U27" s="12"/>
      <c r="V27" s="12"/>
      <c r="W27" s="12"/>
      <c r="X27" s="12"/>
      <c r="Y27" s="13"/>
      <c r="Z27" s="17" t="s">
        <v>5</v>
      </c>
      <c r="AA27" s="21">
        <f t="shared" si="0"/>
        <v>1476.31</v>
      </c>
      <c r="AB27" s="57"/>
      <c r="AC27" s="20">
        <f t="shared" si="1"/>
        <v>19192</v>
      </c>
    </row>
    <row r="28" spans="1:32" x14ac:dyDescent="0.25">
      <c r="A28" s="57"/>
      <c r="B28" s="17" t="s">
        <v>6</v>
      </c>
      <c r="C28" s="12">
        <v>4</v>
      </c>
      <c r="D28" s="12">
        <v>8</v>
      </c>
      <c r="E28" s="12">
        <v>2</v>
      </c>
      <c r="F28" s="19">
        <v>5</v>
      </c>
      <c r="G28" s="19">
        <v>7</v>
      </c>
      <c r="H28" s="19">
        <v>3</v>
      </c>
      <c r="I28" s="19">
        <v>3</v>
      </c>
      <c r="J28" s="19">
        <v>3</v>
      </c>
      <c r="K28" s="19">
        <v>5</v>
      </c>
      <c r="L28" s="19">
        <v>2</v>
      </c>
      <c r="M28" s="19">
        <v>4</v>
      </c>
      <c r="N28" s="19">
        <v>6</v>
      </c>
      <c r="O28" s="51"/>
      <c r="P28" s="19">
        <v>2</v>
      </c>
      <c r="Q28" s="12"/>
      <c r="R28" s="12"/>
      <c r="S28" s="12"/>
      <c r="T28" s="12"/>
      <c r="U28" s="12"/>
      <c r="V28" s="12"/>
      <c r="W28" s="12"/>
      <c r="X28" s="12"/>
      <c r="Y28" s="13"/>
      <c r="Z28" s="17" t="s">
        <v>6</v>
      </c>
      <c r="AA28" s="21">
        <f t="shared" si="0"/>
        <v>4.1500000000000004</v>
      </c>
      <c r="AB28" s="57"/>
      <c r="AC28" s="20">
        <f t="shared" si="1"/>
        <v>54</v>
      </c>
    </row>
    <row r="29" spans="1:32" x14ac:dyDescent="0.25">
      <c r="A29" s="57"/>
      <c r="B29" s="17" t="s">
        <v>7</v>
      </c>
      <c r="C29" s="12">
        <v>1</v>
      </c>
      <c r="D29" s="19">
        <v>1</v>
      </c>
      <c r="E29" s="19">
        <v>1</v>
      </c>
      <c r="F29" s="19">
        <v>1</v>
      </c>
      <c r="G29" s="19">
        <v>4</v>
      </c>
      <c r="H29" s="19">
        <v>4</v>
      </c>
      <c r="I29" s="19">
        <v>4</v>
      </c>
      <c r="J29" s="19">
        <v>2</v>
      </c>
      <c r="K29" s="19">
        <v>4</v>
      </c>
      <c r="L29" s="19">
        <v>4</v>
      </c>
      <c r="M29" s="19">
        <v>6</v>
      </c>
      <c r="N29" s="19">
        <v>2</v>
      </c>
      <c r="O29" s="51"/>
      <c r="P29" s="19">
        <v>6</v>
      </c>
      <c r="Q29" s="12"/>
      <c r="R29" s="12"/>
      <c r="S29" s="12"/>
      <c r="T29" s="12"/>
      <c r="U29" s="12"/>
      <c r="V29" s="12"/>
      <c r="W29" s="12"/>
      <c r="X29" s="12"/>
      <c r="Y29" s="13"/>
      <c r="Z29" s="17" t="s">
        <v>7</v>
      </c>
      <c r="AA29" s="21">
        <f t="shared" si="0"/>
        <v>3.08</v>
      </c>
      <c r="AB29" s="57"/>
      <c r="AC29" s="20">
        <f t="shared" si="1"/>
        <v>40</v>
      </c>
    </row>
    <row r="30" spans="1:32" x14ac:dyDescent="0.25">
      <c r="A30" s="57"/>
      <c r="B30" s="17" t="s">
        <v>8</v>
      </c>
      <c r="C30" s="12">
        <f>C26-C27</f>
        <v>306</v>
      </c>
      <c r="D30" s="12">
        <f t="shared" ref="D30:N30" si="15">D26-D27</f>
        <v>974</v>
      </c>
      <c r="E30" s="12">
        <f t="shared" si="15"/>
        <v>-10</v>
      </c>
      <c r="F30" s="12">
        <f t="shared" si="15"/>
        <v>423</v>
      </c>
      <c r="G30" s="12">
        <f t="shared" si="15"/>
        <v>94</v>
      </c>
      <c r="H30" s="12">
        <f t="shared" si="15"/>
        <v>162</v>
      </c>
      <c r="I30" s="12">
        <f t="shared" si="15"/>
        <v>37</v>
      </c>
      <c r="J30" s="12">
        <f t="shared" si="15"/>
        <v>21</v>
      </c>
      <c r="K30" s="12">
        <f t="shared" si="15"/>
        <v>167</v>
      </c>
      <c r="L30" s="12">
        <f t="shared" si="15"/>
        <v>-75</v>
      </c>
      <c r="M30" s="12">
        <f t="shared" si="15"/>
        <v>-121</v>
      </c>
      <c r="N30" s="12">
        <f t="shared" si="15"/>
        <v>410</v>
      </c>
      <c r="O30" s="51"/>
      <c r="P30" s="19">
        <f>P26-P27</f>
        <v>-113</v>
      </c>
      <c r="Q30" s="12"/>
      <c r="R30" s="12"/>
      <c r="S30" s="12"/>
      <c r="T30" s="12"/>
      <c r="U30" s="12"/>
      <c r="V30" s="12"/>
      <c r="W30" s="12"/>
      <c r="X30" s="12"/>
      <c r="Y30" s="12"/>
      <c r="Z30" s="17" t="s">
        <v>8</v>
      </c>
      <c r="AA30" s="21">
        <f t="shared" si="0"/>
        <v>175</v>
      </c>
      <c r="AB30" s="57"/>
      <c r="AC30" s="20">
        <f t="shared" si="1"/>
        <v>2275</v>
      </c>
    </row>
    <row r="31" spans="1:32" x14ac:dyDescent="0.25">
      <c r="A31" s="58"/>
      <c r="B31" s="18" t="s">
        <v>9</v>
      </c>
      <c r="C31" s="15">
        <f>ROUND(-100+(C26/C27)*100,2)</f>
        <v>24.46</v>
      </c>
      <c r="D31" s="15">
        <f t="shared" ref="D31:M31" si="16">ROUND(-100+(D26/D27)*100,2)</f>
        <v>91.71</v>
      </c>
      <c r="E31" s="15">
        <f t="shared" si="16"/>
        <v>-0.67</v>
      </c>
      <c r="F31" s="15">
        <f t="shared" si="16"/>
        <v>31.29</v>
      </c>
      <c r="G31" s="15">
        <f t="shared" si="16"/>
        <v>6.3</v>
      </c>
      <c r="H31" s="15">
        <f t="shared" si="16"/>
        <v>10.64</v>
      </c>
      <c r="I31" s="15">
        <f t="shared" si="16"/>
        <v>2.33</v>
      </c>
      <c r="J31" s="15">
        <f t="shared" si="16"/>
        <v>1.32</v>
      </c>
      <c r="K31" s="15">
        <f t="shared" si="16"/>
        <v>11.04</v>
      </c>
      <c r="L31" s="15">
        <f t="shared" si="16"/>
        <v>-4.75</v>
      </c>
      <c r="M31" s="15">
        <f t="shared" si="16"/>
        <v>-7.38</v>
      </c>
      <c r="N31" s="15">
        <f>ROUND(-100+(N26/N27)*100,2)</f>
        <v>27.97</v>
      </c>
      <c r="O31" s="52"/>
      <c r="P31" s="15">
        <f>ROUND(-100+(P26/P27)*100,2)</f>
        <v>-6.87</v>
      </c>
      <c r="Q31" s="15"/>
      <c r="R31" s="15"/>
      <c r="S31" s="15"/>
      <c r="T31" s="15"/>
      <c r="U31" s="15"/>
      <c r="V31" s="15"/>
      <c r="W31" s="15"/>
      <c r="X31" s="15"/>
      <c r="Y31" s="15"/>
      <c r="Z31" s="18" t="s">
        <v>9</v>
      </c>
      <c r="AA31" s="21">
        <f t="shared" si="0"/>
        <v>14.41</v>
      </c>
      <c r="AB31" s="58"/>
      <c r="AC31" s="20">
        <f t="shared" si="1"/>
        <v>187.39000000000001</v>
      </c>
    </row>
    <row r="32" spans="1:32" x14ac:dyDescent="0.25">
      <c r="A32" s="56" t="s">
        <v>12</v>
      </c>
      <c r="B32" s="16" t="s">
        <v>4</v>
      </c>
      <c r="C32" s="9">
        <v>1520</v>
      </c>
      <c r="D32" s="9">
        <v>1511</v>
      </c>
      <c r="E32" s="9">
        <v>1488</v>
      </c>
      <c r="F32" s="9">
        <v>1360</v>
      </c>
      <c r="G32" s="9">
        <v>1643</v>
      </c>
      <c r="H32" s="9">
        <v>1551</v>
      </c>
      <c r="I32" s="9">
        <v>1618</v>
      </c>
      <c r="J32" s="9">
        <v>1592</v>
      </c>
      <c r="K32" s="9">
        <v>2134</v>
      </c>
      <c r="L32" s="9">
        <v>1530</v>
      </c>
      <c r="M32" s="50" t="s">
        <v>28</v>
      </c>
      <c r="N32" s="9">
        <v>1721</v>
      </c>
      <c r="O32" s="9">
        <v>1590</v>
      </c>
      <c r="P32" s="9">
        <v>1450</v>
      </c>
      <c r="Q32" s="9"/>
      <c r="R32" s="9"/>
      <c r="S32" s="9"/>
      <c r="T32" s="9"/>
      <c r="U32" s="9"/>
      <c r="V32" s="9"/>
      <c r="W32" s="9"/>
      <c r="X32" s="9"/>
      <c r="Y32" s="10"/>
      <c r="Z32" s="16" t="s">
        <v>4</v>
      </c>
      <c r="AA32" s="21">
        <f t="shared" si="0"/>
        <v>1592.92</v>
      </c>
      <c r="AB32" s="56" t="s">
        <v>12</v>
      </c>
      <c r="AC32" s="20">
        <f t="shared" si="1"/>
        <v>20708</v>
      </c>
      <c r="AD32">
        <f t="shared" si="4"/>
        <v>9</v>
      </c>
      <c r="AE32">
        <f t="shared" si="5"/>
        <v>4</v>
      </c>
      <c r="AF32">
        <f t="shared" si="6"/>
        <v>5.01</v>
      </c>
    </row>
    <row r="33" spans="1:32" x14ac:dyDescent="0.25">
      <c r="A33" s="57"/>
      <c r="B33" s="17" t="s">
        <v>5</v>
      </c>
      <c r="C33" s="12">
        <v>1351</v>
      </c>
      <c r="D33" s="12">
        <v>1488</v>
      </c>
      <c r="E33" s="19">
        <v>1478</v>
      </c>
      <c r="F33" s="19">
        <v>1730</v>
      </c>
      <c r="G33" s="19">
        <v>1466</v>
      </c>
      <c r="H33" s="19">
        <v>1468</v>
      </c>
      <c r="I33" s="19">
        <v>1633</v>
      </c>
      <c r="J33" s="19">
        <v>1732</v>
      </c>
      <c r="K33" s="19">
        <v>1388</v>
      </c>
      <c r="L33" s="19">
        <v>1522</v>
      </c>
      <c r="M33" s="51"/>
      <c r="N33" s="19">
        <v>1437</v>
      </c>
      <c r="O33" s="19">
        <v>1520</v>
      </c>
      <c r="P33" s="19">
        <v>1717</v>
      </c>
      <c r="Q33" s="12"/>
      <c r="R33" s="12"/>
      <c r="S33" s="12"/>
      <c r="T33" s="12"/>
      <c r="U33" s="12"/>
      <c r="V33" s="12"/>
      <c r="W33" s="12"/>
      <c r="X33" s="12"/>
      <c r="Y33" s="13"/>
      <c r="Z33" s="17" t="s">
        <v>5</v>
      </c>
      <c r="AA33" s="21">
        <f t="shared" si="0"/>
        <v>1533.08</v>
      </c>
      <c r="AB33" s="57"/>
      <c r="AC33" s="20">
        <f t="shared" si="1"/>
        <v>19930</v>
      </c>
    </row>
    <row r="34" spans="1:32" x14ac:dyDescent="0.25">
      <c r="A34" s="57"/>
      <c r="B34" s="17" t="s">
        <v>6</v>
      </c>
      <c r="C34" s="12">
        <v>3</v>
      </c>
      <c r="D34" s="12">
        <v>3</v>
      </c>
      <c r="E34" s="19">
        <v>1</v>
      </c>
      <c r="F34" s="19">
        <v>2</v>
      </c>
      <c r="G34" s="19">
        <v>4</v>
      </c>
      <c r="H34" s="19">
        <v>0</v>
      </c>
      <c r="I34" s="19">
        <v>4</v>
      </c>
      <c r="J34" s="19">
        <v>6</v>
      </c>
      <c r="K34" s="19">
        <v>11</v>
      </c>
      <c r="L34" s="19">
        <v>1</v>
      </c>
      <c r="M34" s="51"/>
      <c r="N34" s="19">
        <v>6</v>
      </c>
      <c r="O34" s="19">
        <v>7</v>
      </c>
      <c r="P34" s="19">
        <v>2</v>
      </c>
      <c r="Q34" s="12"/>
      <c r="R34" s="12"/>
      <c r="S34" s="12"/>
      <c r="T34" s="12"/>
      <c r="U34" s="12"/>
      <c r="V34" s="12"/>
      <c r="W34" s="12"/>
      <c r="X34" s="12"/>
      <c r="Y34" s="13"/>
      <c r="Z34" s="17" t="s">
        <v>6</v>
      </c>
      <c r="AA34" s="21">
        <f t="shared" si="0"/>
        <v>3.85</v>
      </c>
      <c r="AB34" s="57"/>
      <c r="AC34" s="20">
        <f t="shared" si="1"/>
        <v>50</v>
      </c>
    </row>
    <row r="35" spans="1:32" x14ac:dyDescent="0.25">
      <c r="A35" s="57"/>
      <c r="B35" s="17" t="s">
        <v>7</v>
      </c>
      <c r="C35" s="12">
        <v>1</v>
      </c>
      <c r="D35" s="19">
        <v>4</v>
      </c>
      <c r="E35" s="19">
        <v>2</v>
      </c>
      <c r="F35" s="19">
        <v>6</v>
      </c>
      <c r="G35" s="19">
        <v>1</v>
      </c>
      <c r="H35" s="19">
        <v>2</v>
      </c>
      <c r="I35" s="19">
        <v>4</v>
      </c>
      <c r="J35" s="19">
        <v>4</v>
      </c>
      <c r="K35" s="19">
        <v>2</v>
      </c>
      <c r="L35" s="19">
        <v>3</v>
      </c>
      <c r="M35" s="51"/>
      <c r="N35" s="19">
        <v>0</v>
      </c>
      <c r="O35" s="19">
        <v>2</v>
      </c>
      <c r="P35" s="19">
        <v>5</v>
      </c>
      <c r="Q35" s="12"/>
      <c r="R35" s="12"/>
      <c r="S35" s="12"/>
      <c r="T35" s="12"/>
      <c r="U35" s="12"/>
      <c r="V35" s="12"/>
      <c r="W35" s="12"/>
      <c r="X35" s="12"/>
      <c r="Y35" s="13"/>
      <c r="Z35" s="17" t="s">
        <v>7</v>
      </c>
      <c r="AA35" s="21">
        <f t="shared" si="0"/>
        <v>2.77</v>
      </c>
      <c r="AB35" s="57"/>
      <c r="AC35" s="20">
        <f t="shared" si="1"/>
        <v>36</v>
      </c>
    </row>
    <row r="36" spans="1:32" x14ac:dyDescent="0.25">
      <c r="A36" s="57"/>
      <c r="B36" s="17" t="s">
        <v>8</v>
      </c>
      <c r="C36" s="12">
        <f>C32-C33</f>
        <v>169</v>
      </c>
      <c r="D36" s="12">
        <f t="shared" ref="D36:O36" si="17">D32-D33</f>
        <v>23</v>
      </c>
      <c r="E36" s="12">
        <f t="shared" si="17"/>
        <v>10</v>
      </c>
      <c r="F36" s="12">
        <f t="shared" si="17"/>
        <v>-370</v>
      </c>
      <c r="G36" s="12">
        <f t="shared" si="17"/>
        <v>177</v>
      </c>
      <c r="H36" s="12">
        <f t="shared" si="17"/>
        <v>83</v>
      </c>
      <c r="I36" s="12">
        <f t="shared" si="17"/>
        <v>-15</v>
      </c>
      <c r="J36" s="12">
        <f t="shared" si="17"/>
        <v>-140</v>
      </c>
      <c r="K36" s="12">
        <f t="shared" si="17"/>
        <v>746</v>
      </c>
      <c r="L36" s="12">
        <f t="shared" si="17"/>
        <v>8</v>
      </c>
      <c r="M36" s="51"/>
      <c r="N36" s="12">
        <f t="shared" si="17"/>
        <v>284</v>
      </c>
      <c r="O36" s="12">
        <f t="shared" si="17"/>
        <v>70</v>
      </c>
      <c r="P36" s="12">
        <f t="shared" ref="P36" si="18">P32-P33</f>
        <v>-267</v>
      </c>
      <c r="Q36" s="12"/>
      <c r="R36" s="12"/>
      <c r="S36" s="12"/>
      <c r="T36" s="12"/>
      <c r="U36" s="12"/>
      <c r="V36" s="12"/>
      <c r="W36" s="12"/>
      <c r="X36" s="12"/>
      <c r="Y36" s="12"/>
      <c r="Z36" s="17" t="s">
        <v>8</v>
      </c>
      <c r="AA36" s="21">
        <f t="shared" si="0"/>
        <v>59.85</v>
      </c>
      <c r="AB36" s="57"/>
      <c r="AC36" s="20">
        <f t="shared" si="1"/>
        <v>778</v>
      </c>
    </row>
    <row r="37" spans="1:32" x14ac:dyDescent="0.25">
      <c r="A37" s="58"/>
      <c r="B37" s="18" t="s">
        <v>9</v>
      </c>
      <c r="C37" s="15">
        <f>ROUND(-100+(C32/C33)*100,2)</f>
        <v>12.51</v>
      </c>
      <c r="D37" s="15">
        <f t="shared" ref="D37:O37" si="19">ROUND(-100+(D32/D33)*100,2)</f>
        <v>1.55</v>
      </c>
      <c r="E37" s="15">
        <f t="shared" si="19"/>
        <v>0.68</v>
      </c>
      <c r="F37" s="15">
        <f t="shared" si="19"/>
        <v>-21.39</v>
      </c>
      <c r="G37" s="15">
        <f t="shared" si="19"/>
        <v>12.07</v>
      </c>
      <c r="H37" s="15">
        <f t="shared" si="19"/>
        <v>5.65</v>
      </c>
      <c r="I37" s="15">
        <f t="shared" si="19"/>
        <v>-0.92</v>
      </c>
      <c r="J37" s="15">
        <f t="shared" si="19"/>
        <v>-8.08</v>
      </c>
      <c r="K37" s="15">
        <f t="shared" si="19"/>
        <v>53.75</v>
      </c>
      <c r="L37" s="15">
        <f t="shared" si="19"/>
        <v>0.53</v>
      </c>
      <c r="M37" s="52"/>
      <c r="N37" s="15">
        <f t="shared" si="19"/>
        <v>19.760000000000002</v>
      </c>
      <c r="O37" s="15">
        <f t="shared" si="19"/>
        <v>4.6100000000000003</v>
      </c>
      <c r="P37" s="15">
        <f t="shared" ref="P37" si="20">ROUND(-100+(P32/P33)*100,2)</f>
        <v>-15.55</v>
      </c>
      <c r="Q37" s="15"/>
      <c r="R37" s="15"/>
      <c r="S37" s="15"/>
      <c r="T37" s="15"/>
      <c r="U37" s="15"/>
      <c r="V37" s="15"/>
      <c r="W37" s="15"/>
      <c r="X37" s="15"/>
      <c r="Y37" s="15"/>
      <c r="Z37" s="18" t="s">
        <v>9</v>
      </c>
      <c r="AA37" s="21">
        <f t="shared" si="0"/>
        <v>5.01</v>
      </c>
      <c r="AB37" s="58"/>
      <c r="AC37" s="20">
        <f t="shared" si="1"/>
        <v>65.17</v>
      </c>
    </row>
    <row r="38" spans="1:32" x14ac:dyDescent="0.25">
      <c r="A38" s="53" t="s">
        <v>13</v>
      </c>
      <c r="B38" s="8" t="s">
        <v>4</v>
      </c>
      <c r="C38" s="9">
        <v>1537</v>
      </c>
      <c r="D38" s="9">
        <v>1442</v>
      </c>
      <c r="E38" s="9">
        <v>1606</v>
      </c>
      <c r="F38" s="9">
        <v>1526</v>
      </c>
      <c r="G38" s="9">
        <v>1594</v>
      </c>
      <c r="H38" s="9">
        <v>1705</v>
      </c>
      <c r="I38" s="9">
        <v>1590</v>
      </c>
      <c r="J38" s="9">
        <v>1534</v>
      </c>
      <c r="K38" s="9">
        <v>1644</v>
      </c>
      <c r="L38" s="9">
        <v>1618</v>
      </c>
      <c r="M38" s="9">
        <v>1735</v>
      </c>
      <c r="N38" s="50" t="s">
        <v>28</v>
      </c>
      <c r="O38" s="9">
        <v>1623</v>
      </c>
      <c r="P38" s="9">
        <v>1717</v>
      </c>
      <c r="Q38" s="9"/>
      <c r="R38" s="9"/>
      <c r="S38" s="9"/>
      <c r="T38" s="9"/>
      <c r="U38" s="9"/>
      <c r="V38" s="9"/>
      <c r="W38" s="9"/>
      <c r="X38" s="9"/>
      <c r="Y38" s="10"/>
      <c r="Z38" s="8" t="s">
        <v>4</v>
      </c>
      <c r="AA38" s="21">
        <f t="shared" si="0"/>
        <v>1605.46</v>
      </c>
      <c r="AB38" s="53" t="s">
        <v>13</v>
      </c>
      <c r="AC38" s="20">
        <f t="shared" si="1"/>
        <v>20871</v>
      </c>
      <c r="AD38">
        <f t="shared" si="4"/>
        <v>9</v>
      </c>
      <c r="AE38">
        <f t="shared" si="5"/>
        <v>4</v>
      </c>
      <c r="AF38">
        <f t="shared" si="6"/>
        <v>6.53</v>
      </c>
    </row>
    <row r="39" spans="1:32" x14ac:dyDescent="0.25">
      <c r="A39" s="54"/>
      <c r="B39" s="11" t="s">
        <v>5</v>
      </c>
      <c r="C39" s="12">
        <v>1577</v>
      </c>
      <c r="D39" s="19">
        <v>1646</v>
      </c>
      <c r="E39" s="19">
        <v>1459</v>
      </c>
      <c r="F39" s="19">
        <v>1369</v>
      </c>
      <c r="G39" s="19">
        <v>1491</v>
      </c>
      <c r="H39" s="19">
        <v>1482</v>
      </c>
      <c r="I39" s="19">
        <v>1627</v>
      </c>
      <c r="J39" s="19">
        <v>1617</v>
      </c>
      <c r="K39" s="19">
        <v>1493</v>
      </c>
      <c r="L39" s="19">
        <v>1454</v>
      </c>
      <c r="M39" s="19">
        <v>1535</v>
      </c>
      <c r="N39" s="51"/>
      <c r="O39" s="19">
        <v>1464</v>
      </c>
      <c r="P39" s="19">
        <v>1450</v>
      </c>
      <c r="Q39" s="12"/>
      <c r="R39" s="12"/>
      <c r="S39" s="12"/>
      <c r="T39" s="12"/>
      <c r="U39" s="12"/>
      <c r="V39" s="12"/>
      <c r="W39" s="12"/>
      <c r="X39" s="12"/>
      <c r="Y39" s="13"/>
      <c r="Z39" s="11" t="s">
        <v>5</v>
      </c>
      <c r="AA39" s="21">
        <f t="shared" si="0"/>
        <v>1512.62</v>
      </c>
      <c r="AB39" s="54"/>
      <c r="AC39" s="20">
        <f t="shared" si="1"/>
        <v>19664</v>
      </c>
    </row>
    <row r="40" spans="1:32" x14ac:dyDescent="0.25">
      <c r="A40" s="54"/>
      <c r="B40" s="11" t="s">
        <v>6</v>
      </c>
      <c r="C40" s="12">
        <v>3</v>
      </c>
      <c r="D40" s="19">
        <v>2</v>
      </c>
      <c r="E40" s="19">
        <v>3</v>
      </c>
      <c r="F40" s="19">
        <v>4</v>
      </c>
      <c r="G40" s="19">
        <v>2</v>
      </c>
      <c r="H40" s="19">
        <v>6</v>
      </c>
      <c r="I40" s="19">
        <v>4</v>
      </c>
      <c r="J40" s="19">
        <v>4</v>
      </c>
      <c r="K40" s="19">
        <v>6</v>
      </c>
      <c r="L40" s="19">
        <v>2</v>
      </c>
      <c r="M40" s="19">
        <v>5</v>
      </c>
      <c r="N40" s="51"/>
      <c r="O40" s="19">
        <v>4</v>
      </c>
      <c r="P40" s="19">
        <v>5</v>
      </c>
      <c r="Q40" s="12"/>
      <c r="R40" s="12"/>
      <c r="S40" s="12"/>
      <c r="T40" s="12"/>
      <c r="U40" s="12"/>
      <c r="V40" s="12"/>
      <c r="W40" s="12"/>
      <c r="X40" s="12"/>
      <c r="Y40" s="13"/>
      <c r="Z40" s="11" t="s">
        <v>6</v>
      </c>
      <c r="AA40" s="21">
        <f t="shared" si="0"/>
        <v>3.85</v>
      </c>
      <c r="AB40" s="54"/>
      <c r="AC40" s="20">
        <f t="shared" si="1"/>
        <v>50</v>
      </c>
    </row>
    <row r="41" spans="1:32" x14ac:dyDescent="0.25">
      <c r="A41" s="54"/>
      <c r="B41" s="11" t="s">
        <v>7</v>
      </c>
      <c r="C41" s="12">
        <v>2</v>
      </c>
      <c r="D41" s="19">
        <v>4</v>
      </c>
      <c r="E41" s="19">
        <v>2</v>
      </c>
      <c r="F41" s="19">
        <v>3</v>
      </c>
      <c r="G41" s="19">
        <v>2</v>
      </c>
      <c r="H41" s="19">
        <v>3</v>
      </c>
      <c r="I41" s="19">
        <v>3</v>
      </c>
      <c r="J41" s="19">
        <v>3</v>
      </c>
      <c r="K41" s="19">
        <v>2</v>
      </c>
      <c r="L41" s="19">
        <v>2</v>
      </c>
      <c r="M41" s="19">
        <v>5</v>
      </c>
      <c r="N41" s="51"/>
      <c r="O41" s="19">
        <v>3</v>
      </c>
      <c r="P41" s="19">
        <v>2</v>
      </c>
      <c r="Q41" s="12"/>
      <c r="R41" s="12"/>
      <c r="S41" s="12"/>
      <c r="T41" s="12"/>
      <c r="U41" s="12"/>
      <c r="V41" s="12"/>
      <c r="W41" s="12"/>
      <c r="X41" s="12"/>
      <c r="Y41" s="13"/>
      <c r="Z41" s="11" t="s">
        <v>7</v>
      </c>
      <c r="AA41" s="21">
        <f t="shared" si="0"/>
        <v>2.77</v>
      </c>
      <c r="AB41" s="54"/>
      <c r="AC41" s="20">
        <f t="shared" si="1"/>
        <v>36</v>
      </c>
    </row>
    <row r="42" spans="1:32" x14ac:dyDescent="0.25">
      <c r="A42" s="54"/>
      <c r="B42" s="11" t="s">
        <v>8</v>
      </c>
      <c r="C42" s="12">
        <f>C38-C39</f>
        <v>-40</v>
      </c>
      <c r="D42" s="12">
        <f t="shared" ref="D42:O42" si="21">D38-D39</f>
        <v>-204</v>
      </c>
      <c r="E42" s="12">
        <f t="shared" si="21"/>
        <v>147</v>
      </c>
      <c r="F42" s="12">
        <f t="shared" si="21"/>
        <v>157</v>
      </c>
      <c r="G42" s="12">
        <f t="shared" si="21"/>
        <v>103</v>
      </c>
      <c r="H42" s="12">
        <f t="shared" si="21"/>
        <v>223</v>
      </c>
      <c r="I42" s="12">
        <f t="shared" si="21"/>
        <v>-37</v>
      </c>
      <c r="J42" s="12">
        <f t="shared" si="21"/>
        <v>-83</v>
      </c>
      <c r="K42" s="12">
        <f t="shared" si="21"/>
        <v>151</v>
      </c>
      <c r="L42" s="12">
        <f t="shared" si="21"/>
        <v>164</v>
      </c>
      <c r="M42" s="12">
        <f t="shared" si="21"/>
        <v>200</v>
      </c>
      <c r="N42" s="51"/>
      <c r="O42" s="12">
        <f t="shared" si="21"/>
        <v>159</v>
      </c>
      <c r="P42" s="12">
        <f t="shared" ref="P42" si="22">P38-P39</f>
        <v>267</v>
      </c>
      <c r="Q42" s="12"/>
      <c r="R42" s="12"/>
      <c r="S42" s="12"/>
      <c r="T42" s="12"/>
      <c r="U42" s="12"/>
      <c r="V42" s="12"/>
      <c r="W42" s="12"/>
      <c r="X42" s="12"/>
      <c r="Y42" s="12"/>
      <c r="Z42" s="11" t="s">
        <v>8</v>
      </c>
      <c r="AA42" s="21">
        <f t="shared" si="0"/>
        <v>92.85</v>
      </c>
      <c r="AB42" s="54"/>
      <c r="AC42" s="20">
        <f t="shared" si="1"/>
        <v>1207</v>
      </c>
    </row>
    <row r="43" spans="1:32" x14ac:dyDescent="0.25">
      <c r="A43" s="55"/>
      <c r="B43" s="14" t="s">
        <v>9</v>
      </c>
      <c r="C43" s="15">
        <f>ROUND(-100+(C38/C39)*100,2)</f>
        <v>-2.54</v>
      </c>
      <c r="D43" s="15">
        <f t="shared" ref="D43:O43" si="23">ROUND(-100+(D38/D39)*100,2)</f>
        <v>-12.39</v>
      </c>
      <c r="E43" s="15">
        <f t="shared" si="23"/>
        <v>10.08</v>
      </c>
      <c r="F43" s="15">
        <f t="shared" si="23"/>
        <v>11.47</v>
      </c>
      <c r="G43" s="15">
        <f t="shared" si="23"/>
        <v>6.91</v>
      </c>
      <c r="H43" s="15">
        <f t="shared" si="23"/>
        <v>15.05</v>
      </c>
      <c r="I43" s="15">
        <f t="shared" si="23"/>
        <v>-2.27</v>
      </c>
      <c r="J43" s="15">
        <f t="shared" si="23"/>
        <v>-5.13</v>
      </c>
      <c r="K43" s="15">
        <f t="shared" si="23"/>
        <v>10.11</v>
      </c>
      <c r="L43" s="15">
        <f t="shared" si="23"/>
        <v>11.28</v>
      </c>
      <c r="M43" s="15">
        <f t="shared" si="23"/>
        <v>13.03</v>
      </c>
      <c r="N43" s="52"/>
      <c r="O43" s="15">
        <f t="shared" si="23"/>
        <v>10.86</v>
      </c>
      <c r="P43" s="15">
        <f t="shared" ref="P43" si="24">ROUND(-100+(P38/P39)*100,2)</f>
        <v>18.41</v>
      </c>
      <c r="Q43" s="15"/>
      <c r="R43" s="15"/>
      <c r="S43" s="15"/>
      <c r="T43" s="15"/>
      <c r="U43" s="15"/>
      <c r="V43" s="15"/>
      <c r="W43" s="15"/>
      <c r="X43" s="15"/>
      <c r="Y43" s="15"/>
      <c r="Z43" s="14" t="s">
        <v>9</v>
      </c>
      <c r="AA43" s="21">
        <f t="shared" si="0"/>
        <v>6.53</v>
      </c>
      <c r="AB43" s="55"/>
      <c r="AC43" s="20">
        <f t="shared" si="1"/>
        <v>84.87</v>
      </c>
    </row>
    <row r="44" spans="1:32" x14ac:dyDescent="0.25">
      <c r="A44" s="53" t="s">
        <v>14</v>
      </c>
      <c r="B44" s="8" t="s">
        <v>4</v>
      </c>
      <c r="C44" s="9">
        <v>1374</v>
      </c>
      <c r="D44" s="9">
        <v>1319</v>
      </c>
      <c r="E44" s="9">
        <v>1499</v>
      </c>
      <c r="F44" s="9">
        <v>1371</v>
      </c>
      <c r="G44" s="9">
        <v>1716</v>
      </c>
      <c r="H44" s="9">
        <v>1468</v>
      </c>
      <c r="I44" s="9">
        <v>1782</v>
      </c>
      <c r="J44" s="9">
        <v>1497</v>
      </c>
      <c r="K44" s="9">
        <v>1521</v>
      </c>
      <c r="L44" s="9">
        <v>1454</v>
      </c>
      <c r="M44" s="9">
        <v>1609</v>
      </c>
      <c r="N44" s="9">
        <v>1466</v>
      </c>
      <c r="O44" s="50" t="s">
        <v>28</v>
      </c>
      <c r="P44" s="9">
        <v>1404</v>
      </c>
      <c r="Q44" s="9"/>
      <c r="R44" s="9"/>
      <c r="S44" s="9"/>
      <c r="T44" s="9"/>
      <c r="U44" s="9"/>
      <c r="V44" s="9"/>
      <c r="W44" s="9"/>
      <c r="X44" s="9"/>
      <c r="Y44" s="10"/>
      <c r="Z44" s="8" t="s">
        <v>4</v>
      </c>
      <c r="AA44" s="21">
        <f t="shared" si="0"/>
        <v>1498.46</v>
      </c>
      <c r="AB44" s="53" t="s">
        <v>14</v>
      </c>
      <c r="AC44" s="20">
        <f t="shared" si="1"/>
        <v>19480</v>
      </c>
      <c r="AD44">
        <f t="shared" si="4"/>
        <v>4</v>
      </c>
      <c r="AE44">
        <f t="shared" si="5"/>
        <v>9</v>
      </c>
      <c r="AF44">
        <f t="shared" si="6"/>
        <v>-2.82</v>
      </c>
    </row>
    <row r="45" spans="1:32" x14ac:dyDescent="0.25">
      <c r="A45" s="54"/>
      <c r="B45" s="11" t="s">
        <v>5</v>
      </c>
      <c r="C45" s="12">
        <v>1516</v>
      </c>
      <c r="D45" s="12">
        <v>1482</v>
      </c>
      <c r="E45" s="19">
        <v>1459</v>
      </c>
      <c r="F45" s="19">
        <v>1778</v>
      </c>
      <c r="G45" s="19">
        <v>1458</v>
      </c>
      <c r="H45" s="19">
        <v>1551</v>
      </c>
      <c r="I45" s="19">
        <v>1199</v>
      </c>
      <c r="J45" s="19">
        <v>1503</v>
      </c>
      <c r="K45" s="19">
        <v>1847</v>
      </c>
      <c r="L45" s="19">
        <v>1618</v>
      </c>
      <c r="M45" s="19">
        <v>1430</v>
      </c>
      <c r="N45" s="19">
        <v>1876</v>
      </c>
      <c r="O45" s="51"/>
      <c r="P45" s="19">
        <v>1745</v>
      </c>
      <c r="Q45" s="12"/>
      <c r="R45" s="12"/>
      <c r="S45" s="12"/>
      <c r="T45" s="12"/>
      <c r="U45" s="12"/>
      <c r="V45" s="12"/>
      <c r="W45" s="12"/>
      <c r="X45" s="12"/>
      <c r="Y45" s="13"/>
      <c r="Z45" s="11" t="s">
        <v>5</v>
      </c>
      <c r="AA45" s="21">
        <f t="shared" si="0"/>
        <v>1574</v>
      </c>
      <c r="AB45" s="54"/>
      <c r="AC45" s="20">
        <f t="shared" si="1"/>
        <v>20462</v>
      </c>
    </row>
    <row r="46" spans="1:32" x14ac:dyDescent="0.25">
      <c r="A46" s="54"/>
      <c r="B46" s="11" t="s">
        <v>6</v>
      </c>
      <c r="C46" s="12">
        <v>1</v>
      </c>
      <c r="D46" s="12">
        <v>2</v>
      </c>
      <c r="E46" s="19">
        <v>3</v>
      </c>
      <c r="F46" s="19">
        <v>2</v>
      </c>
      <c r="G46" s="19">
        <v>4</v>
      </c>
      <c r="H46" s="19">
        <v>2</v>
      </c>
      <c r="I46" s="19">
        <v>5</v>
      </c>
      <c r="J46" s="19">
        <v>1</v>
      </c>
      <c r="K46" s="19">
        <v>3</v>
      </c>
      <c r="L46" s="19">
        <v>2</v>
      </c>
      <c r="M46" s="19">
        <v>6</v>
      </c>
      <c r="N46" s="19">
        <v>2</v>
      </c>
      <c r="O46" s="51"/>
      <c r="P46" s="19">
        <v>3</v>
      </c>
      <c r="Q46" s="12"/>
      <c r="R46" s="12"/>
      <c r="S46" s="12"/>
      <c r="T46" s="12"/>
      <c r="U46" s="12"/>
      <c r="V46" s="12"/>
      <c r="W46" s="12"/>
      <c r="X46" s="12"/>
      <c r="Y46" s="13"/>
      <c r="Z46" s="11" t="s">
        <v>6</v>
      </c>
      <c r="AA46" s="21">
        <f t="shared" si="0"/>
        <v>2.77</v>
      </c>
      <c r="AB46" s="54"/>
      <c r="AC46" s="20">
        <f t="shared" si="1"/>
        <v>36</v>
      </c>
    </row>
    <row r="47" spans="1:32" x14ac:dyDescent="0.25">
      <c r="A47" s="54"/>
      <c r="B47" s="11" t="s">
        <v>7</v>
      </c>
      <c r="C47" s="12">
        <v>4</v>
      </c>
      <c r="D47" s="19">
        <v>5</v>
      </c>
      <c r="E47" s="19">
        <v>3</v>
      </c>
      <c r="F47" s="19">
        <v>5</v>
      </c>
      <c r="G47" s="19">
        <v>3</v>
      </c>
      <c r="H47" s="19">
        <v>0</v>
      </c>
      <c r="I47" s="19">
        <v>1</v>
      </c>
      <c r="J47" s="19">
        <v>1</v>
      </c>
      <c r="K47" s="19">
        <v>8</v>
      </c>
      <c r="L47" s="19">
        <v>2</v>
      </c>
      <c r="M47" s="19">
        <v>4</v>
      </c>
      <c r="N47" s="19">
        <v>6</v>
      </c>
      <c r="O47" s="51"/>
      <c r="P47" s="19">
        <v>5</v>
      </c>
      <c r="Q47" s="12"/>
      <c r="R47" s="12"/>
      <c r="S47" s="12"/>
      <c r="T47" s="12"/>
      <c r="U47" s="12"/>
      <c r="V47" s="12"/>
      <c r="W47" s="12"/>
      <c r="X47" s="12"/>
      <c r="Y47" s="13"/>
      <c r="Z47" s="11" t="s">
        <v>7</v>
      </c>
      <c r="AA47" s="21">
        <f t="shared" si="0"/>
        <v>3.62</v>
      </c>
      <c r="AB47" s="54"/>
      <c r="AC47" s="20">
        <f t="shared" si="1"/>
        <v>47</v>
      </c>
    </row>
    <row r="48" spans="1:32" x14ac:dyDescent="0.25">
      <c r="A48" s="54"/>
      <c r="B48" s="11" t="s">
        <v>8</v>
      </c>
      <c r="C48" s="12">
        <f>C44-C45</f>
        <v>-142</v>
      </c>
      <c r="D48" s="12">
        <f t="shared" ref="D48:N48" si="25">D44-D45</f>
        <v>-163</v>
      </c>
      <c r="E48" s="12">
        <f t="shared" si="25"/>
        <v>40</v>
      </c>
      <c r="F48" s="12">
        <f t="shared" si="25"/>
        <v>-407</v>
      </c>
      <c r="G48" s="12">
        <f t="shared" si="25"/>
        <v>258</v>
      </c>
      <c r="H48" s="12">
        <f t="shared" si="25"/>
        <v>-83</v>
      </c>
      <c r="I48" s="12">
        <f t="shared" si="25"/>
        <v>583</v>
      </c>
      <c r="J48" s="12">
        <f t="shared" si="25"/>
        <v>-6</v>
      </c>
      <c r="K48" s="12">
        <f t="shared" si="25"/>
        <v>-326</v>
      </c>
      <c r="L48" s="12">
        <f t="shared" si="25"/>
        <v>-164</v>
      </c>
      <c r="M48" s="12">
        <f t="shared" si="25"/>
        <v>179</v>
      </c>
      <c r="N48" s="12">
        <f t="shared" si="25"/>
        <v>-410</v>
      </c>
      <c r="O48" s="51"/>
      <c r="P48" s="19">
        <f>P44-P45</f>
        <v>-341</v>
      </c>
      <c r="Q48" s="12"/>
      <c r="R48" s="12"/>
      <c r="S48" s="12"/>
      <c r="T48" s="12"/>
      <c r="U48" s="12"/>
      <c r="V48" s="12"/>
      <c r="W48" s="12"/>
      <c r="X48" s="12"/>
      <c r="Y48" s="12"/>
      <c r="Z48" s="11" t="s">
        <v>8</v>
      </c>
      <c r="AA48" s="21">
        <f t="shared" si="0"/>
        <v>-75.540000000000006</v>
      </c>
      <c r="AB48" s="54"/>
      <c r="AC48" s="20">
        <f t="shared" si="1"/>
        <v>-982</v>
      </c>
    </row>
    <row r="49" spans="1:32" x14ac:dyDescent="0.25">
      <c r="A49" s="55"/>
      <c r="B49" s="14" t="s">
        <v>9</v>
      </c>
      <c r="C49" s="15">
        <f>ROUND(-100+(C44/C45)*100,2)</f>
        <v>-9.3699999999999992</v>
      </c>
      <c r="D49" s="15">
        <f t="shared" ref="D49:N49" si="26">ROUND(-100+(D44/D45)*100,2)</f>
        <v>-11</v>
      </c>
      <c r="E49" s="15">
        <f t="shared" si="26"/>
        <v>2.74</v>
      </c>
      <c r="F49" s="15">
        <f t="shared" si="26"/>
        <v>-22.89</v>
      </c>
      <c r="G49" s="15">
        <f t="shared" si="26"/>
        <v>17.7</v>
      </c>
      <c r="H49" s="15">
        <f t="shared" si="26"/>
        <v>-5.35</v>
      </c>
      <c r="I49" s="15">
        <f t="shared" si="26"/>
        <v>48.62</v>
      </c>
      <c r="J49" s="15">
        <f t="shared" si="26"/>
        <v>-0.4</v>
      </c>
      <c r="K49" s="15">
        <f t="shared" si="26"/>
        <v>-17.649999999999999</v>
      </c>
      <c r="L49" s="15">
        <f t="shared" si="26"/>
        <v>-10.14</v>
      </c>
      <c r="M49" s="15">
        <f t="shared" si="26"/>
        <v>12.52</v>
      </c>
      <c r="N49" s="15">
        <f t="shared" si="26"/>
        <v>-21.86</v>
      </c>
      <c r="O49" s="52"/>
      <c r="P49" s="15">
        <f>ROUND(-100+(P44/P45)*100,2)</f>
        <v>-19.54</v>
      </c>
      <c r="Q49" s="15"/>
      <c r="R49" s="15"/>
      <c r="S49" s="15"/>
      <c r="T49" s="15"/>
      <c r="U49" s="15"/>
      <c r="V49" s="15"/>
      <c r="W49" s="15"/>
      <c r="X49" s="15"/>
      <c r="Y49" s="15"/>
      <c r="Z49" s="14" t="s">
        <v>9</v>
      </c>
      <c r="AA49" s="21">
        <f t="shared" si="0"/>
        <v>-2.82</v>
      </c>
      <c r="AB49" s="55"/>
      <c r="AC49" s="20">
        <f t="shared" si="1"/>
        <v>-36.61999999999999</v>
      </c>
    </row>
    <row r="50" spans="1:32" x14ac:dyDescent="0.25">
      <c r="A50" s="53" t="s">
        <v>15</v>
      </c>
      <c r="B50" s="8" t="s">
        <v>4</v>
      </c>
      <c r="C50" s="9">
        <v>1412</v>
      </c>
      <c r="D50" s="9">
        <v>1273</v>
      </c>
      <c r="E50" s="9">
        <v>1241</v>
      </c>
      <c r="F50" s="9">
        <v>1402</v>
      </c>
      <c r="G50" s="9">
        <v>1458</v>
      </c>
      <c r="H50" s="9">
        <v>1523</v>
      </c>
      <c r="I50" s="9">
        <v>1320</v>
      </c>
      <c r="J50" s="9">
        <v>1440</v>
      </c>
      <c r="K50" s="9">
        <v>1356</v>
      </c>
      <c r="L50" s="9">
        <v>1485</v>
      </c>
      <c r="M50" s="9">
        <v>1535</v>
      </c>
      <c r="N50" s="9">
        <v>1570</v>
      </c>
      <c r="O50" s="50" t="s">
        <v>28</v>
      </c>
      <c r="P50" s="9">
        <v>1378</v>
      </c>
      <c r="Q50" s="9"/>
      <c r="R50" s="9"/>
      <c r="S50" s="9"/>
      <c r="T50" s="9"/>
      <c r="U50" s="9"/>
      <c r="V50" s="9"/>
      <c r="W50" s="9"/>
      <c r="X50" s="9"/>
      <c r="Y50" s="10"/>
      <c r="Z50" s="8" t="s">
        <v>4</v>
      </c>
      <c r="AA50" s="21">
        <f t="shared" si="0"/>
        <v>1414.85</v>
      </c>
      <c r="AB50" s="53" t="s">
        <v>15</v>
      </c>
      <c r="AC50" s="20">
        <f t="shared" si="1"/>
        <v>18393</v>
      </c>
      <c r="AD50">
        <f t="shared" si="4"/>
        <v>0</v>
      </c>
      <c r="AE50">
        <f t="shared" si="5"/>
        <v>13</v>
      </c>
      <c r="AF50">
        <f t="shared" si="6"/>
        <v>-17.45</v>
      </c>
    </row>
    <row r="51" spans="1:32" x14ac:dyDescent="0.25">
      <c r="A51" s="54"/>
      <c r="B51" s="11" t="s">
        <v>5</v>
      </c>
      <c r="C51" s="12">
        <v>1527</v>
      </c>
      <c r="D51" s="19">
        <v>1663</v>
      </c>
      <c r="E51" s="12">
        <v>1695</v>
      </c>
      <c r="F51" s="19">
        <v>1681</v>
      </c>
      <c r="G51" s="19">
        <v>1716</v>
      </c>
      <c r="H51" s="19">
        <v>1685</v>
      </c>
      <c r="I51" s="19">
        <v>1925</v>
      </c>
      <c r="J51" s="19">
        <v>1643</v>
      </c>
      <c r="K51" s="19">
        <v>1842</v>
      </c>
      <c r="L51" s="19">
        <v>1761</v>
      </c>
      <c r="M51" s="19">
        <v>1735</v>
      </c>
      <c r="N51" s="19">
        <v>1765</v>
      </c>
      <c r="O51" s="51"/>
      <c r="P51" s="19">
        <v>1710</v>
      </c>
      <c r="Q51" s="12"/>
      <c r="R51" s="12"/>
      <c r="S51" s="12"/>
      <c r="T51" s="12"/>
      <c r="U51" s="12"/>
      <c r="V51" s="12"/>
      <c r="W51" s="12"/>
      <c r="X51" s="12"/>
      <c r="Y51" s="13"/>
      <c r="Z51" s="11" t="s">
        <v>5</v>
      </c>
      <c r="AA51" s="21">
        <f t="shared" si="0"/>
        <v>1719.08</v>
      </c>
      <c r="AB51" s="54"/>
      <c r="AC51" s="20">
        <f t="shared" si="1"/>
        <v>22348</v>
      </c>
    </row>
    <row r="52" spans="1:32" x14ac:dyDescent="0.25">
      <c r="A52" s="54"/>
      <c r="B52" s="11" t="s">
        <v>6</v>
      </c>
      <c r="C52" s="12">
        <v>1</v>
      </c>
      <c r="D52" s="19">
        <v>2</v>
      </c>
      <c r="E52" s="12">
        <v>1</v>
      </c>
      <c r="F52" s="19">
        <v>1</v>
      </c>
      <c r="G52" s="19">
        <v>3</v>
      </c>
      <c r="H52" s="19">
        <v>4</v>
      </c>
      <c r="I52" s="19">
        <v>1</v>
      </c>
      <c r="J52" s="19">
        <v>4</v>
      </c>
      <c r="K52" s="19">
        <v>0</v>
      </c>
      <c r="L52" s="19">
        <v>4</v>
      </c>
      <c r="M52" s="19">
        <v>5</v>
      </c>
      <c r="N52" s="19">
        <v>3</v>
      </c>
      <c r="O52" s="51"/>
      <c r="P52" s="19">
        <v>2</v>
      </c>
      <c r="Q52" s="12"/>
      <c r="R52" s="12"/>
      <c r="S52" s="12"/>
      <c r="T52" s="12"/>
      <c r="U52" s="12"/>
      <c r="V52" s="12"/>
      <c r="W52" s="12"/>
      <c r="X52" s="12"/>
      <c r="Y52" s="13"/>
      <c r="Z52" s="11" t="s">
        <v>6</v>
      </c>
      <c r="AA52" s="21">
        <f t="shared" si="0"/>
        <v>2.38</v>
      </c>
      <c r="AB52" s="54"/>
      <c r="AC52" s="20">
        <f t="shared" si="1"/>
        <v>31</v>
      </c>
    </row>
    <row r="53" spans="1:32" x14ac:dyDescent="0.25">
      <c r="A53" s="54"/>
      <c r="B53" s="11" t="s">
        <v>7</v>
      </c>
      <c r="C53" s="12">
        <v>3</v>
      </c>
      <c r="D53" s="19">
        <v>5</v>
      </c>
      <c r="E53" s="19">
        <v>4</v>
      </c>
      <c r="F53" s="19">
        <v>5</v>
      </c>
      <c r="G53" s="19">
        <v>4</v>
      </c>
      <c r="H53" s="19">
        <v>3</v>
      </c>
      <c r="I53" s="19">
        <v>7</v>
      </c>
      <c r="J53" s="19">
        <v>5</v>
      </c>
      <c r="K53" s="19">
        <v>6</v>
      </c>
      <c r="L53" s="19">
        <v>4</v>
      </c>
      <c r="M53" s="19">
        <v>5</v>
      </c>
      <c r="N53" s="19">
        <v>7</v>
      </c>
      <c r="O53" s="51"/>
      <c r="P53" s="19">
        <v>0</v>
      </c>
      <c r="Q53" s="12"/>
      <c r="R53" s="12"/>
      <c r="S53" s="12"/>
      <c r="T53" s="12"/>
      <c r="U53" s="12"/>
      <c r="V53" s="12"/>
      <c r="W53" s="12"/>
      <c r="X53" s="12"/>
      <c r="Y53" s="13"/>
      <c r="Z53" s="11" t="s">
        <v>7</v>
      </c>
      <c r="AA53" s="21">
        <f t="shared" si="0"/>
        <v>4.46</v>
      </c>
      <c r="AB53" s="54"/>
      <c r="AC53" s="20">
        <f t="shared" si="1"/>
        <v>58</v>
      </c>
    </row>
    <row r="54" spans="1:32" x14ac:dyDescent="0.25">
      <c r="A54" s="54"/>
      <c r="B54" s="11" t="s">
        <v>8</v>
      </c>
      <c r="C54" s="12">
        <f>C50-C51</f>
        <v>-115</v>
      </c>
      <c r="D54" s="12">
        <f t="shared" ref="D54:N54" si="27">D50-D51</f>
        <v>-390</v>
      </c>
      <c r="E54" s="12">
        <f t="shared" si="27"/>
        <v>-454</v>
      </c>
      <c r="F54" s="12">
        <f t="shared" si="27"/>
        <v>-279</v>
      </c>
      <c r="G54" s="12">
        <f t="shared" si="27"/>
        <v>-258</v>
      </c>
      <c r="H54" s="12">
        <f t="shared" si="27"/>
        <v>-162</v>
      </c>
      <c r="I54" s="12">
        <f t="shared" si="27"/>
        <v>-605</v>
      </c>
      <c r="J54" s="12">
        <f t="shared" si="27"/>
        <v>-203</v>
      </c>
      <c r="K54" s="12">
        <f t="shared" si="27"/>
        <v>-486</v>
      </c>
      <c r="L54" s="12">
        <f t="shared" si="27"/>
        <v>-276</v>
      </c>
      <c r="M54" s="12">
        <f t="shared" si="27"/>
        <v>-200</v>
      </c>
      <c r="N54" s="12">
        <f t="shared" si="27"/>
        <v>-195</v>
      </c>
      <c r="O54" s="51"/>
      <c r="P54" s="19">
        <f>P50-P51</f>
        <v>-332</v>
      </c>
      <c r="Q54" s="12"/>
      <c r="R54" s="12"/>
      <c r="S54" s="12"/>
      <c r="T54" s="12"/>
      <c r="U54" s="12"/>
      <c r="V54" s="12"/>
      <c r="W54" s="12"/>
      <c r="X54" s="12"/>
      <c r="Y54" s="12"/>
      <c r="Z54" s="11" t="s">
        <v>8</v>
      </c>
      <c r="AA54" s="21">
        <f t="shared" si="0"/>
        <v>-304.23</v>
      </c>
      <c r="AB54" s="54"/>
      <c r="AC54" s="20">
        <f t="shared" si="1"/>
        <v>-3955</v>
      </c>
    </row>
    <row r="55" spans="1:32" x14ac:dyDescent="0.25">
      <c r="A55" s="55"/>
      <c r="B55" s="14" t="s">
        <v>9</v>
      </c>
      <c r="C55" s="15">
        <f>ROUND(-100+(C50/C51)*100,2)</f>
        <v>-7.53</v>
      </c>
      <c r="D55" s="15">
        <f t="shared" ref="D55:N55" si="28">ROUND(-100+(D50/D51)*100,2)</f>
        <v>-23.45</v>
      </c>
      <c r="E55" s="15">
        <f t="shared" si="28"/>
        <v>-26.78</v>
      </c>
      <c r="F55" s="15">
        <f t="shared" si="28"/>
        <v>-16.600000000000001</v>
      </c>
      <c r="G55" s="15">
        <f t="shared" si="28"/>
        <v>-15.03</v>
      </c>
      <c r="H55" s="15">
        <f t="shared" si="28"/>
        <v>-9.61</v>
      </c>
      <c r="I55" s="15">
        <f t="shared" si="28"/>
        <v>-31.43</v>
      </c>
      <c r="J55" s="15">
        <f t="shared" si="28"/>
        <v>-12.36</v>
      </c>
      <c r="K55" s="15">
        <f t="shared" si="28"/>
        <v>-26.38</v>
      </c>
      <c r="L55" s="15">
        <f t="shared" si="28"/>
        <v>-15.67</v>
      </c>
      <c r="M55" s="15">
        <f t="shared" si="28"/>
        <v>-11.53</v>
      </c>
      <c r="N55" s="15">
        <f t="shared" si="28"/>
        <v>-11.05</v>
      </c>
      <c r="O55" s="52"/>
      <c r="P55" s="15">
        <f>ROUND(-100+(P50/P51)*100,2)</f>
        <v>-19.420000000000002</v>
      </c>
      <c r="Q55" s="15"/>
      <c r="R55" s="15"/>
      <c r="S55" s="15"/>
      <c r="T55" s="15"/>
      <c r="U55" s="15"/>
      <c r="V55" s="15"/>
      <c r="W55" s="15"/>
      <c r="X55" s="15"/>
      <c r="Y55" s="15"/>
      <c r="Z55" s="14" t="s">
        <v>9</v>
      </c>
      <c r="AA55" s="21">
        <f t="shared" si="0"/>
        <v>-17.45</v>
      </c>
      <c r="AB55" s="55"/>
      <c r="AC55" s="20">
        <f t="shared" si="1"/>
        <v>-226.84000000000003</v>
      </c>
    </row>
    <row r="56" spans="1:32" x14ac:dyDescent="0.25">
      <c r="A56" s="53" t="s">
        <v>16</v>
      </c>
      <c r="B56" s="8" t="s">
        <v>4</v>
      </c>
      <c r="C56" s="9">
        <v>1577</v>
      </c>
      <c r="D56" s="9">
        <v>1565</v>
      </c>
      <c r="E56" s="9">
        <v>1637</v>
      </c>
      <c r="F56" s="9">
        <v>1730</v>
      </c>
      <c r="G56" s="9">
        <v>1409</v>
      </c>
      <c r="H56" s="9">
        <v>1483</v>
      </c>
      <c r="I56" s="9">
        <v>1734</v>
      </c>
      <c r="J56" s="9">
        <v>1643</v>
      </c>
      <c r="K56" s="9">
        <v>1847</v>
      </c>
      <c r="L56" s="9">
        <v>1648</v>
      </c>
      <c r="M56" s="50" t="s">
        <v>28</v>
      </c>
      <c r="N56" s="9">
        <v>1352</v>
      </c>
      <c r="O56" s="9">
        <v>1477</v>
      </c>
      <c r="P56" s="9">
        <v>1584</v>
      </c>
      <c r="Q56" s="9"/>
      <c r="R56" s="9"/>
      <c r="S56" s="9"/>
      <c r="T56" s="9"/>
      <c r="U56" s="9"/>
      <c r="V56" s="9"/>
      <c r="W56" s="9"/>
      <c r="X56" s="9"/>
      <c r="Y56" s="10"/>
      <c r="Z56" s="8" t="s">
        <v>4</v>
      </c>
      <c r="AA56" s="21">
        <f t="shared" si="0"/>
        <v>1591.23</v>
      </c>
      <c r="AB56" s="53" t="s">
        <v>16</v>
      </c>
      <c r="AC56" s="20">
        <f t="shared" si="1"/>
        <v>20686</v>
      </c>
      <c r="AD56">
        <f t="shared" si="4"/>
        <v>9</v>
      </c>
      <c r="AE56">
        <f t="shared" si="5"/>
        <v>4</v>
      </c>
      <c r="AF56">
        <f t="shared" si="6"/>
        <v>8.52</v>
      </c>
    </row>
    <row r="57" spans="1:32" x14ac:dyDescent="0.25">
      <c r="A57" s="54"/>
      <c r="B57" s="11" t="s">
        <v>5</v>
      </c>
      <c r="C57" s="12">
        <v>1537</v>
      </c>
      <c r="D57" s="19">
        <v>1277</v>
      </c>
      <c r="E57" s="19">
        <v>1507</v>
      </c>
      <c r="F57" s="19">
        <v>1360</v>
      </c>
      <c r="G57" s="19">
        <v>1431</v>
      </c>
      <c r="H57" s="19">
        <v>1533</v>
      </c>
      <c r="I57" s="19">
        <v>1546</v>
      </c>
      <c r="J57" s="19">
        <v>1440</v>
      </c>
      <c r="K57" s="19">
        <v>1521</v>
      </c>
      <c r="L57" s="19">
        <v>1521</v>
      </c>
      <c r="M57" s="51"/>
      <c r="N57" s="19">
        <v>1460</v>
      </c>
      <c r="O57" s="19">
        <v>1676</v>
      </c>
      <c r="P57" s="19">
        <v>1344</v>
      </c>
      <c r="Q57" s="12"/>
      <c r="R57" s="12"/>
      <c r="S57" s="12"/>
      <c r="T57" s="12"/>
      <c r="U57" s="12"/>
      <c r="V57" s="12"/>
      <c r="W57" s="12"/>
      <c r="X57" s="12"/>
      <c r="Y57" s="13"/>
      <c r="Z57" s="11" t="s">
        <v>5</v>
      </c>
      <c r="AA57" s="21">
        <f t="shared" si="0"/>
        <v>1473.31</v>
      </c>
      <c r="AB57" s="54"/>
      <c r="AC57" s="20">
        <f t="shared" si="1"/>
        <v>19153</v>
      </c>
    </row>
    <row r="58" spans="1:32" x14ac:dyDescent="0.25">
      <c r="A58" s="54"/>
      <c r="B58" s="11" t="s">
        <v>6</v>
      </c>
      <c r="C58" s="12">
        <v>2</v>
      </c>
      <c r="D58" s="19">
        <v>2</v>
      </c>
      <c r="E58" s="19">
        <v>6</v>
      </c>
      <c r="F58" s="19">
        <v>6</v>
      </c>
      <c r="G58" s="19">
        <v>1</v>
      </c>
      <c r="H58" s="19">
        <v>3</v>
      </c>
      <c r="I58" s="19">
        <v>4</v>
      </c>
      <c r="J58" s="19">
        <v>5</v>
      </c>
      <c r="K58" s="19">
        <v>8</v>
      </c>
      <c r="L58" s="19">
        <v>3</v>
      </c>
      <c r="M58" s="51"/>
      <c r="N58" s="19">
        <v>0</v>
      </c>
      <c r="O58" s="19">
        <v>2</v>
      </c>
      <c r="P58" s="19">
        <v>4</v>
      </c>
      <c r="Q58" s="12"/>
      <c r="R58" s="12"/>
      <c r="S58" s="12"/>
      <c r="T58" s="12"/>
      <c r="U58" s="12"/>
      <c r="V58" s="12"/>
      <c r="W58" s="12"/>
      <c r="X58" s="12"/>
      <c r="Y58" s="13"/>
      <c r="Z58" s="11" t="s">
        <v>6</v>
      </c>
      <c r="AA58" s="21">
        <f t="shared" si="0"/>
        <v>3.54</v>
      </c>
      <c r="AB58" s="54"/>
      <c r="AC58" s="20">
        <f t="shared" si="1"/>
        <v>46</v>
      </c>
    </row>
    <row r="59" spans="1:32" x14ac:dyDescent="0.25">
      <c r="A59" s="54"/>
      <c r="B59" s="11" t="s">
        <v>7</v>
      </c>
      <c r="C59" s="12">
        <v>3</v>
      </c>
      <c r="D59" s="19">
        <v>0</v>
      </c>
      <c r="E59" s="19">
        <v>3</v>
      </c>
      <c r="F59" s="19">
        <v>2</v>
      </c>
      <c r="G59" s="19">
        <v>1</v>
      </c>
      <c r="H59" s="19">
        <v>2</v>
      </c>
      <c r="I59" s="19">
        <v>3</v>
      </c>
      <c r="J59" s="19">
        <v>4</v>
      </c>
      <c r="K59" s="19">
        <v>3</v>
      </c>
      <c r="L59" s="19">
        <v>1</v>
      </c>
      <c r="M59" s="51"/>
      <c r="N59" s="19">
        <v>3</v>
      </c>
      <c r="O59" s="19">
        <v>7</v>
      </c>
      <c r="P59" s="19">
        <v>1</v>
      </c>
      <c r="Q59" s="12"/>
      <c r="R59" s="12"/>
      <c r="S59" s="12"/>
      <c r="T59" s="12"/>
      <c r="U59" s="12"/>
      <c r="V59" s="12"/>
      <c r="W59" s="12"/>
      <c r="X59" s="12"/>
      <c r="Y59" s="13"/>
      <c r="Z59" s="11" t="s">
        <v>7</v>
      </c>
      <c r="AA59" s="21">
        <f t="shared" si="0"/>
        <v>2.54</v>
      </c>
      <c r="AB59" s="54"/>
      <c r="AC59" s="20">
        <f t="shared" si="1"/>
        <v>33</v>
      </c>
    </row>
    <row r="60" spans="1:32" x14ac:dyDescent="0.25">
      <c r="A60" s="54"/>
      <c r="B60" s="11" t="s">
        <v>8</v>
      </c>
      <c r="C60" s="12">
        <f>C56-C57</f>
        <v>40</v>
      </c>
      <c r="D60" s="12">
        <f t="shared" ref="D60:O60" si="29">D56-D57</f>
        <v>288</v>
      </c>
      <c r="E60" s="12">
        <f t="shared" si="29"/>
        <v>130</v>
      </c>
      <c r="F60" s="12">
        <f t="shared" si="29"/>
        <v>370</v>
      </c>
      <c r="G60" s="12">
        <f t="shared" si="29"/>
        <v>-22</v>
      </c>
      <c r="H60" s="12">
        <f t="shared" si="29"/>
        <v>-50</v>
      </c>
      <c r="I60" s="12">
        <f t="shared" si="29"/>
        <v>188</v>
      </c>
      <c r="J60" s="12">
        <f t="shared" si="29"/>
        <v>203</v>
      </c>
      <c r="K60" s="12">
        <f t="shared" si="29"/>
        <v>326</v>
      </c>
      <c r="L60" s="12">
        <f t="shared" si="29"/>
        <v>127</v>
      </c>
      <c r="M60" s="51"/>
      <c r="N60" s="12">
        <f t="shared" si="29"/>
        <v>-108</v>
      </c>
      <c r="O60" s="12">
        <f t="shared" si="29"/>
        <v>-199</v>
      </c>
      <c r="P60" s="12">
        <f t="shared" ref="P60" si="30">P56-P57</f>
        <v>240</v>
      </c>
      <c r="Q60" s="12"/>
      <c r="R60" s="12"/>
      <c r="S60" s="12"/>
      <c r="T60" s="12"/>
      <c r="U60" s="12"/>
      <c r="V60" s="12"/>
      <c r="W60" s="12"/>
      <c r="X60" s="12"/>
      <c r="Y60" s="12"/>
      <c r="Z60" s="11" t="s">
        <v>8</v>
      </c>
      <c r="AA60" s="21">
        <f t="shared" si="0"/>
        <v>117.92</v>
      </c>
      <c r="AB60" s="54"/>
      <c r="AC60" s="20">
        <f t="shared" si="1"/>
        <v>1533</v>
      </c>
    </row>
    <row r="61" spans="1:32" x14ac:dyDescent="0.25">
      <c r="A61" s="55"/>
      <c r="B61" s="14" t="s">
        <v>9</v>
      </c>
      <c r="C61" s="15">
        <f>ROUND(-100+(C56/C57)*100,2)</f>
        <v>2.6</v>
      </c>
      <c r="D61" s="15">
        <f t="shared" ref="D61:O61" si="31">ROUND(-100+(D56/D57)*100,2)</f>
        <v>22.55</v>
      </c>
      <c r="E61" s="15">
        <f t="shared" si="31"/>
        <v>8.6300000000000008</v>
      </c>
      <c r="F61" s="15">
        <f t="shared" si="31"/>
        <v>27.21</v>
      </c>
      <c r="G61" s="15">
        <f t="shared" si="31"/>
        <v>-1.54</v>
      </c>
      <c r="H61" s="15">
        <f t="shared" si="31"/>
        <v>-3.26</v>
      </c>
      <c r="I61" s="15">
        <f t="shared" si="31"/>
        <v>12.16</v>
      </c>
      <c r="J61" s="15">
        <f t="shared" si="31"/>
        <v>14.1</v>
      </c>
      <c r="K61" s="15">
        <f t="shared" si="31"/>
        <v>21.43</v>
      </c>
      <c r="L61" s="15">
        <f t="shared" si="31"/>
        <v>8.35</v>
      </c>
      <c r="M61" s="52"/>
      <c r="N61" s="15">
        <f t="shared" si="31"/>
        <v>-7.4</v>
      </c>
      <c r="O61" s="15">
        <f t="shared" si="31"/>
        <v>-11.87</v>
      </c>
      <c r="P61" s="15">
        <f t="shared" ref="P61" si="32">ROUND(-100+(P56/P57)*100,2)</f>
        <v>17.86</v>
      </c>
      <c r="Q61" s="15"/>
      <c r="R61" s="15"/>
      <c r="S61" s="15"/>
      <c r="T61" s="15"/>
      <c r="U61" s="15"/>
      <c r="V61" s="15"/>
      <c r="W61" s="15"/>
      <c r="X61" s="15"/>
      <c r="Y61" s="15"/>
      <c r="Z61" s="14" t="s">
        <v>9</v>
      </c>
      <c r="AA61" s="21">
        <f t="shared" si="0"/>
        <v>8.52</v>
      </c>
      <c r="AB61" s="55"/>
      <c r="AC61" s="20">
        <f t="shared" si="1"/>
        <v>110.81999999999998</v>
      </c>
    </row>
    <row r="62" spans="1:32" x14ac:dyDescent="0.25">
      <c r="A62" s="53" t="s">
        <v>17</v>
      </c>
      <c r="B62" s="8" t="s">
        <v>4</v>
      </c>
      <c r="C62" s="9">
        <v>1248</v>
      </c>
      <c r="D62" s="9">
        <v>1062</v>
      </c>
      <c r="E62" s="9">
        <v>1354</v>
      </c>
      <c r="F62" s="9">
        <v>1681</v>
      </c>
      <c r="G62" s="9">
        <v>1354</v>
      </c>
      <c r="H62" s="9">
        <v>1224</v>
      </c>
      <c r="I62" s="9">
        <v>1199</v>
      </c>
      <c r="J62" s="9">
        <v>1315</v>
      </c>
      <c r="K62" s="9">
        <v>1388</v>
      </c>
      <c r="L62" s="9">
        <v>1521</v>
      </c>
      <c r="M62" s="9">
        <v>1300</v>
      </c>
      <c r="N62" s="50" t="s">
        <v>28</v>
      </c>
      <c r="O62" s="9">
        <v>1533</v>
      </c>
      <c r="P62" s="9">
        <v>1618</v>
      </c>
      <c r="Q62" s="9"/>
      <c r="R62" s="9"/>
      <c r="S62" s="9"/>
      <c r="T62" s="9"/>
      <c r="U62" s="9"/>
      <c r="V62" s="9"/>
      <c r="W62" s="9"/>
      <c r="X62" s="9"/>
      <c r="Y62" s="10"/>
      <c r="Z62" s="8" t="s">
        <v>4</v>
      </c>
      <c r="AA62" s="21">
        <f>ROUND(AVERAGE(C62:Y62),2)</f>
        <v>1369</v>
      </c>
      <c r="AB62" s="53" t="s">
        <v>17</v>
      </c>
      <c r="AC62" s="20">
        <f t="shared" si="1"/>
        <v>17797</v>
      </c>
      <c r="AD62">
        <f t="shared" si="4"/>
        <v>2</v>
      </c>
      <c r="AE62">
        <f t="shared" si="5"/>
        <v>11</v>
      </c>
      <c r="AF62">
        <f t="shared" si="6"/>
        <v>-18.32</v>
      </c>
    </row>
    <row r="63" spans="1:32" x14ac:dyDescent="0.25">
      <c r="A63" s="54"/>
      <c r="B63" s="11" t="s">
        <v>5</v>
      </c>
      <c r="C63" s="12">
        <v>1626</v>
      </c>
      <c r="D63" s="12">
        <v>2036</v>
      </c>
      <c r="E63" s="12">
        <v>1733</v>
      </c>
      <c r="F63" s="19">
        <v>1402</v>
      </c>
      <c r="G63" s="19">
        <v>1636</v>
      </c>
      <c r="H63" s="19">
        <v>1733</v>
      </c>
      <c r="I63" s="19">
        <v>1782</v>
      </c>
      <c r="J63" s="19">
        <v>1751</v>
      </c>
      <c r="K63" s="19">
        <v>2134</v>
      </c>
      <c r="L63" s="19">
        <v>1648</v>
      </c>
      <c r="M63" s="19">
        <v>1789</v>
      </c>
      <c r="N63" s="51"/>
      <c r="O63" s="19">
        <v>1585</v>
      </c>
      <c r="P63" s="19">
        <v>1439</v>
      </c>
      <c r="Q63" s="12"/>
      <c r="R63" s="12"/>
      <c r="S63" s="12"/>
      <c r="T63" s="12"/>
      <c r="U63" s="12"/>
      <c r="V63" s="12"/>
      <c r="W63" s="12"/>
      <c r="X63" s="12"/>
      <c r="Y63" s="13"/>
      <c r="Z63" s="11" t="s">
        <v>5</v>
      </c>
      <c r="AA63" s="21">
        <f t="shared" si="0"/>
        <v>1714.92</v>
      </c>
      <c r="AB63" s="54"/>
      <c r="AC63" s="20">
        <f t="shared" si="1"/>
        <v>22294</v>
      </c>
    </row>
    <row r="64" spans="1:32" x14ac:dyDescent="0.25">
      <c r="A64" s="54"/>
      <c r="B64" s="11" t="s">
        <v>6</v>
      </c>
      <c r="C64" s="12">
        <v>0</v>
      </c>
      <c r="D64" s="12">
        <v>1</v>
      </c>
      <c r="E64" s="12">
        <v>1</v>
      </c>
      <c r="F64" s="19">
        <v>5</v>
      </c>
      <c r="G64" s="19">
        <v>1</v>
      </c>
      <c r="H64" s="19">
        <v>1</v>
      </c>
      <c r="I64" s="19">
        <v>1</v>
      </c>
      <c r="J64" s="19">
        <v>2</v>
      </c>
      <c r="K64" s="19">
        <v>2</v>
      </c>
      <c r="L64" s="19">
        <v>1</v>
      </c>
      <c r="M64" s="19">
        <v>0</v>
      </c>
      <c r="N64" s="51"/>
      <c r="O64" s="19">
        <v>3</v>
      </c>
      <c r="P64" s="19">
        <v>4</v>
      </c>
      <c r="Q64" s="12"/>
      <c r="R64" s="12"/>
      <c r="S64" s="12"/>
      <c r="T64" s="12"/>
      <c r="U64" s="12"/>
      <c r="V64" s="12"/>
      <c r="W64" s="12"/>
      <c r="X64" s="12"/>
      <c r="Y64" s="13"/>
      <c r="Z64" s="11" t="s">
        <v>6</v>
      </c>
      <c r="AA64" s="21">
        <f t="shared" si="0"/>
        <v>1.69</v>
      </c>
      <c r="AB64" s="54"/>
      <c r="AC64" s="20">
        <f t="shared" si="1"/>
        <v>22</v>
      </c>
    </row>
    <row r="65" spans="1:32" x14ac:dyDescent="0.25">
      <c r="A65" s="54"/>
      <c r="B65" s="11" t="s">
        <v>7</v>
      </c>
      <c r="C65" s="12">
        <v>6</v>
      </c>
      <c r="D65" s="19">
        <v>8</v>
      </c>
      <c r="E65" s="19">
        <v>6</v>
      </c>
      <c r="F65" s="19">
        <v>1</v>
      </c>
      <c r="G65" s="19">
        <v>4</v>
      </c>
      <c r="H65" s="19">
        <v>3</v>
      </c>
      <c r="I65" s="19">
        <v>5</v>
      </c>
      <c r="J65" s="19">
        <v>6</v>
      </c>
      <c r="K65" s="19">
        <v>11</v>
      </c>
      <c r="L65" s="19">
        <v>3</v>
      </c>
      <c r="M65" s="19">
        <v>7</v>
      </c>
      <c r="N65" s="51"/>
      <c r="O65" s="19">
        <v>4</v>
      </c>
      <c r="P65" s="19">
        <v>4</v>
      </c>
      <c r="Q65" s="12"/>
      <c r="R65" s="12"/>
      <c r="S65" s="12"/>
      <c r="T65" s="12"/>
      <c r="U65" s="12"/>
      <c r="V65" s="12"/>
      <c r="W65" s="12"/>
      <c r="X65" s="12"/>
      <c r="Y65" s="13"/>
      <c r="Z65" s="11" t="s">
        <v>7</v>
      </c>
      <c r="AA65" s="21">
        <f t="shared" si="0"/>
        <v>5.23</v>
      </c>
      <c r="AB65" s="54"/>
      <c r="AC65" s="20">
        <f t="shared" si="1"/>
        <v>68</v>
      </c>
    </row>
    <row r="66" spans="1:32" x14ac:dyDescent="0.25">
      <c r="A66" s="54"/>
      <c r="B66" s="11" t="s">
        <v>8</v>
      </c>
      <c r="C66" s="12">
        <f>C62-C63</f>
        <v>-378</v>
      </c>
      <c r="D66" s="12">
        <f t="shared" ref="D66:O66" si="33">D62-D63</f>
        <v>-974</v>
      </c>
      <c r="E66" s="12">
        <f t="shared" si="33"/>
        <v>-379</v>
      </c>
      <c r="F66" s="12">
        <f t="shared" si="33"/>
        <v>279</v>
      </c>
      <c r="G66" s="12">
        <f t="shared" si="33"/>
        <v>-282</v>
      </c>
      <c r="H66" s="12">
        <f t="shared" si="33"/>
        <v>-509</v>
      </c>
      <c r="I66" s="12">
        <f t="shared" si="33"/>
        <v>-583</v>
      </c>
      <c r="J66" s="12">
        <f t="shared" si="33"/>
        <v>-436</v>
      </c>
      <c r="K66" s="12">
        <f t="shared" si="33"/>
        <v>-746</v>
      </c>
      <c r="L66" s="12">
        <f t="shared" si="33"/>
        <v>-127</v>
      </c>
      <c r="M66" s="12">
        <f t="shared" si="33"/>
        <v>-489</v>
      </c>
      <c r="N66" s="51"/>
      <c r="O66" s="12">
        <f t="shared" si="33"/>
        <v>-52</v>
      </c>
      <c r="P66" s="12">
        <f t="shared" ref="P66" si="34">P62-P63</f>
        <v>179</v>
      </c>
      <c r="Q66" s="12"/>
      <c r="R66" s="12"/>
      <c r="S66" s="12"/>
      <c r="T66" s="12"/>
      <c r="U66" s="12"/>
      <c r="V66" s="12"/>
      <c r="W66" s="12"/>
      <c r="X66" s="12"/>
      <c r="Y66" s="12"/>
      <c r="Z66" s="11" t="s">
        <v>8</v>
      </c>
      <c r="AA66" s="21">
        <f t="shared" si="0"/>
        <v>-345.92</v>
      </c>
      <c r="AB66" s="54"/>
      <c r="AC66" s="20">
        <f t="shared" si="1"/>
        <v>-4497</v>
      </c>
    </row>
    <row r="67" spans="1:32" x14ac:dyDescent="0.25">
      <c r="A67" s="55"/>
      <c r="B67" s="14" t="s">
        <v>9</v>
      </c>
      <c r="C67" s="15">
        <f>ROUND(-100+(C62/C63)*100,2)</f>
        <v>-23.25</v>
      </c>
      <c r="D67" s="15">
        <f t="shared" ref="D67:O67" si="35">ROUND(-100+(D62/D63)*100,2)</f>
        <v>-47.84</v>
      </c>
      <c r="E67" s="15">
        <f t="shared" si="35"/>
        <v>-21.87</v>
      </c>
      <c r="F67" s="15">
        <f t="shared" si="35"/>
        <v>19.899999999999999</v>
      </c>
      <c r="G67" s="15">
        <f t="shared" si="35"/>
        <v>-17.239999999999998</v>
      </c>
      <c r="H67" s="15">
        <f t="shared" si="35"/>
        <v>-29.37</v>
      </c>
      <c r="I67" s="15">
        <f t="shared" si="35"/>
        <v>-32.72</v>
      </c>
      <c r="J67" s="15">
        <f t="shared" si="35"/>
        <v>-24.9</v>
      </c>
      <c r="K67" s="15">
        <f t="shared" si="35"/>
        <v>-34.96</v>
      </c>
      <c r="L67" s="15">
        <f t="shared" si="35"/>
        <v>-7.71</v>
      </c>
      <c r="M67" s="15">
        <f t="shared" si="35"/>
        <v>-27.33</v>
      </c>
      <c r="N67" s="52"/>
      <c r="O67" s="15">
        <f t="shared" si="35"/>
        <v>-3.28</v>
      </c>
      <c r="P67" s="15">
        <f t="shared" ref="P67" si="36">ROUND(-100+(P62/P63)*100,2)</f>
        <v>12.44</v>
      </c>
      <c r="Q67" s="15"/>
      <c r="R67" s="15"/>
      <c r="S67" s="15"/>
      <c r="T67" s="15"/>
      <c r="U67" s="15"/>
      <c r="V67" s="15"/>
      <c r="W67" s="15"/>
      <c r="X67" s="15"/>
      <c r="Y67" s="15"/>
      <c r="Z67" s="14" t="s">
        <v>9</v>
      </c>
      <c r="AA67" s="21">
        <f t="shared" ref="AA67:AA109" si="37">ROUND(AVERAGE(C67:Y67),2)</f>
        <v>-18.32</v>
      </c>
      <c r="AB67" s="55"/>
      <c r="AC67" s="20">
        <f t="shared" ref="AC67:AC109" si="38">SUM(C67:Y67)</f>
        <v>-238.13000000000002</v>
      </c>
    </row>
    <row r="68" spans="1:32" x14ac:dyDescent="0.25">
      <c r="A68" s="53" t="s">
        <v>18</v>
      </c>
      <c r="B68" s="8" t="s">
        <v>4</v>
      </c>
      <c r="C68" s="9">
        <v>1378</v>
      </c>
      <c r="D68" s="9">
        <v>1646</v>
      </c>
      <c r="E68" s="9">
        <v>1520</v>
      </c>
      <c r="F68" s="9">
        <v>1652</v>
      </c>
      <c r="G68" s="9">
        <v>1431</v>
      </c>
      <c r="H68" s="9">
        <v>1496</v>
      </c>
      <c r="I68" s="9">
        <v>1603</v>
      </c>
      <c r="J68" s="9">
        <v>1414</v>
      </c>
      <c r="K68" s="9">
        <v>1598</v>
      </c>
      <c r="L68" s="9">
        <v>1876</v>
      </c>
      <c r="M68" s="9">
        <v>1430</v>
      </c>
      <c r="N68" s="50" t="s">
        <v>28</v>
      </c>
      <c r="O68" s="9">
        <v>1520</v>
      </c>
      <c r="P68" s="9">
        <v>1710</v>
      </c>
      <c r="Q68" s="9"/>
      <c r="R68" s="9"/>
      <c r="S68" s="9"/>
      <c r="T68" s="9"/>
      <c r="U68" s="9"/>
      <c r="V68" s="9"/>
      <c r="W68" s="9"/>
      <c r="X68" s="9"/>
      <c r="Y68" s="10"/>
      <c r="Z68" s="8" t="s">
        <v>4</v>
      </c>
      <c r="AA68" s="21">
        <f t="shared" si="37"/>
        <v>1559.54</v>
      </c>
      <c r="AB68" s="53" t="s">
        <v>18</v>
      </c>
      <c r="AC68" s="20">
        <f t="shared" si="38"/>
        <v>20274</v>
      </c>
      <c r="AD68">
        <f t="shared" ref="AD68:AD104" si="39">SUM(IF(C68&gt;C69,1,0),IF(D68&gt;D69,1,0),IF(E68&gt;E69, 1,0),IF(F68&gt;F69, 1,0),IF(G68&gt;G69, 1,0),IF(H68&gt;H69, 1,0),IF(I68&gt;I69, 1,0),IF(J68&gt;J69, 1,0),IF(K68&gt;K69, 1,0),IF(L68&gt;L69, 1,0),IF(M68&gt;M69, 1,0),IF(N68&gt;N69, 1,0)-1,IF(O68&gt;O69, 1,0),IF(P68&gt;P69, 1,0),IF(Q68&gt;Q69, 1,0),IF(R68&gt;R69, 1,0),IF(S68&gt;S69, 1,0),IF(T68&gt;T69, 1,0),IF(U68&gt;U69, 1,0),IF(V68&gt;V69, 1,0),IF(W68&gt;W69, 1,0),IF(X68&gt;X69, 1,0),IF(Y68&gt;Y69, 1,0))</f>
        <v>10</v>
      </c>
      <c r="AE68">
        <f t="shared" ref="AE68:AE104" si="40">COUNT(B68:Y68)-AD68</f>
        <v>3</v>
      </c>
      <c r="AF68">
        <f t="shared" ref="AF68:AF104" si="41">AA73</f>
        <v>11.15</v>
      </c>
    </row>
    <row r="69" spans="1:32" x14ac:dyDescent="0.25">
      <c r="A69" s="54"/>
      <c r="B69" s="11" t="s">
        <v>5</v>
      </c>
      <c r="C69" s="12">
        <v>1448</v>
      </c>
      <c r="D69" s="19">
        <v>1442</v>
      </c>
      <c r="E69" s="12">
        <v>1493</v>
      </c>
      <c r="F69" s="19">
        <v>1371</v>
      </c>
      <c r="G69" s="19">
        <v>1409</v>
      </c>
      <c r="H69" s="19">
        <v>1271</v>
      </c>
      <c r="I69" s="19">
        <v>1332</v>
      </c>
      <c r="J69" s="19">
        <v>1412</v>
      </c>
      <c r="K69" s="19">
        <v>1444</v>
      </c>
      <c r="L69" s="19">
        <v>1215</v>
      </c>
      <c r="M69" s="19">
        <v>1609</v>
      </c>
      <c r="N69" s="51"/>
      <c r="O69" s="19">
        <v>1590</v>
      </c>
      <c r="P69" s="19">
        <v>1378</v>
      </c>
      <c r="Q69" s="12"/>
      <c r="R69" s="12"/>
      <c r="S69" s="12"/>
      <c r="T69" s="12"/>
      <c r="U69" s="12"/>
      <c r="V69" s="12"/>
      <c r="W69" s="12"/>
      <c r="X69" s="12"/>
      <c r="Y69" s="13"/>
      <c r="Z69" s="11" t="s">
        <v>5</v>
      </c>
      <c r="AA69" s="21">
        <f t="shared" si="37"/>
        <v>1416.46</v>
      </c>
      <c r="AB69" s="54"/>
      <c r="AC69" s="20">
        <f t="shared" si="38"/>
        <v>18414</v>
      </c>
    </row>
    <row r="70" spans="1:32" x14ac:dyDescent="0.25">
      <c r="A70" s="54"/>
      <c r="B70" s="11" t="s">
        <v>6</v>
      </c>
      <c r="C70" s="12">
        <v>2</v>
      </c>
      <c r="D70" s="19">
        <v>4</v>
      </c>
      <c r="E70" s="12">
        <v>3</v>
      </c>
      <c r="F70" s="19">
        <v>3</v>
      </c>
      <c r="G70" s="19">
        <v>1</v>
      </c>
      <c r="H70" s="19">
        <v>0</v>
      </c>
      <c r="I70" s="19">
        <v>4</v>
      </c>
      <c r="J70" s="19">
        <v>2</v>
      </c>
      <c r="K70" s="19">
        <v>4</v>
      </c>
      <c r="L70" s="19">
        <v>8</v>
      </c>
      <c r="M70" s="19">
        <v>4</v>
      </c>
      <c r="N70" s="51"/>
      <c r="O70" s="19">
        <v>2</v>
      </c>
      <c r="P70" s="19">
        <v>0</v>
      </c>
      <c r="Q70" s="12"/>
      <c r="R70" s="12"/>
      <c r="S70" s="12"/>
      <c r="T70" s="12"/>
      <c r="U70" s="12"/>
      <c r="V70" s="12"/>
      <c r="W70" s="12"/>
      <c r="X70" s="12"/>
      <c r="Y70" s="13"/>
      <c r="Z70" s="11" t="s">
        <v>6</v>
      </c>
      <c r="AA70" s="21">
        <f t="shared" si="37"/>
        <v>2.85</v>
      </c>
      <c r="AB70" s="54"/>
      <c r="AC70" s="20">
        <f t="shared" si="38"/>
        <v>37</v>
      </c>
    </row>
    <row r="71" spans="1:32" x14ac:dyDescent="0.25">
      <c r="A71" s="54"/>
      <c r="B71" s="11" t="s">
        <v>7</v>
      </c>
      <c r="C71" s="12">
        <v>4</v>
      </c>
      <c r="D71" s="19">
        <v>2</v>
      </c>
      <c r="E71" s="19">
        <v>6</v>
      </c>
      <c r="F71" s="19">
        <v>2</v>
      </c>
      <c r="G71" s="19">
        <v>1</v>
      </c>
      <c r="H71" s="19">
        <v>2</v>
      </c>
      <c r="I71" s="19">
        <v>2</v>
      </c>
      <c r="J71" s="19">
        <v>2</v>
      </c>
      <c r="K71" s="19">
        <v>4</v>
      </c>
      <c r="L71" s="19">
        <v>1</v>
      </c>
      <c r="M71" s="19">
        <v>6</v>
      </c>
      <c r="N71" s="51"/>
      <c r="O71" s="19">
        <v>7</v>
      </c>
      <c r="P71" s="19">
        <v>2</v>
      </c>
      <c r="Q71" s="12"/>
      <c r="R71" s="12"/>
      <c r="S71" s="12"/>
      <c r="T71" s="12"/>
      <c r="U71" s="12"/>
      <c r="V71" s="12"/>
      <c r="W71" s="12"/>
      <c r="X71" s="12"/>
      <c r="Y71" s="13"/>
      <c r="Z71" s="11" t="s">
        <v>7</v>
      </c>
      <c r="AA71" s="21">
        <f t="shared" si="37"/>
        <v>3.15</v>
      </c>
      <c r="AB71" s="54"/>
      <c r="AC71" s="20">
        <f t="shared" si="38"/>
        <v>41</v>
      </c>
    </row>
    <row r="72" spans="1:32" x14ac:dyDescent="0.25">
      <c r="A72" s="54"/>
      <c r="B72" s="11" t="s">
        <v>8</v>
      </c>
      <c r="C72" s="12">
        <f>C68-C69</f>
        <v>-70</v>
      </c>
      <c r="D72" s="12">
        <f t="shared" ref="D72:O72" si="42">D68-D69</f>
        <v>204</v>
      </c>
      <c r="E72" s="12">
        <f t="shared" si="42"/>
        <v>27</v>
      </c>
      <c r="F72" s="12">
        <f t="shared" si="42"/>
        <v>281</v>
      </c>
      <c r="G72" s="12">
        <f t="shared" si="42"/>
        <v>22</v>
      </c>
      <c r="H72" s="12">
        <f t="shared" si="42"/>
        <v>225</v>
      </c>
      <c r="I72" s="12">
        <f t="shared" si="42"/>
        <v>271</v>
      </c>
      <c r="J72" s="12">
        <f t="shared" si="42"/>
        <v>2</v>
      </c>
      <c r="K72" s="12">
        <f t="shared" si="42"/>
        <v>154</v>
      </c>
      <c r="L72" s="12">
        <f t="shared" si="42"/>
        <v>661</v>
      </c>
      <c r="M72" s="12">
        <f t="shared" si="42"/>
        <v>-179</v>
      </c>
      <c r="N72" s="51"/>
      <c r="O72" s="12">
        <f t="shared" si="42"/>
        <v>-70</v>
      </c>
      <c r="P72" s="12">
        <f t="shared" ref="P72" si="43">P68-P69</f>
        <v>332</v>
      </c>
      <c r="Q72" s="12"/>
      <c r="R72" s="12"/>
      <c r="S72" s="12"/>
      <c r="T72" s="12"/>
      <c r="U72" s="12"/>
      <c r="V72" s="12"/>
      <c r="W72" s="12"/>
      <c r="X72" s="12"/>
      <c r="Y72" s="12"/>
      <c r="Z72" s="11" t="s">
        <v>8</v>
      </c>
      <c r="AA72" s="21">
        <f t="shared" si="37"/>
        <v>143.08000000000001</v>
      </c>
      <c r="AB72" s="54"/>
      <c r="AC72" s="20">
        <f t="shared" si="38"/>
        <v>1860</v>
      </c>
    </row>
    <row r="73" spans="1:32" x14ac:dyDescent="0.25">
      <c r="A73" s="55"/>
      <c r="B73" s="14" t="s">
        <v>9</v>
      </c>
      <c r="C73" s="15">
        <f>ROUND(-100+(C68/C69)*100,2)</f>
        <v>-4.83</v>
      </c>
      <c r="D73" s="15">
        <f t="shared" ref="D73:O73" si="44">ROUND(-100+(D68/D69)*100,2)</f>
        <v>14.15</v>
      </c>
      <c r="E73" s="15">
        <f t="shared" si="44"/>
        <v>1.81</v>
      </c>
      <c r="F73" s="15">
        <f t="shared" si="44"/>
        <v>20.5</v>
      </c>
      <c r="G73" s="15">
        <f t="shared" si="44"/>
        <v>1.56</v>
      </c>
      <c r="H73" s="15">
        <f t="shared" si="44"/>
        <v>17.7</v>
      </c>
      <c r="I73" s="15">
        <f t="shared" si="44"/>
        <v>20.350000000000001</v>
      </c>
      <c r="J73" s="15">
        <f t="shared" si="44"/>
        <v>0.14000000000000001</v>
      </c>
      <c r="K73" s="15">
        <f t="shared" si="44"/>
        <v>10.66</v>
      </c>
      <c r="L73" s="15">
        <f t="shared" si="44"/>
        <v>54.4</v>
      </c>
      <c r="M73" s="15">
        <f t="shared" si="44"/>
        <v>-11.12</v>
      </c>
      <c r="N73" s="52"/>
      <c r="O73" s="15">
        <f t="shared" si="44"/>
        <v>-4.4000000000000004</v>
      </c>
      <c r="P73" s="15">
        <f t="shared" ref="P73" si="45">ROUND(-100+(P68/P69)*100,2)</f>
        <v>24.09</v>
      </c>
      <c r="Q73" s="15"/>
      <c r="R73" s="15"/>
      <c r="S73" s="15"/>
      <c r="T73" s="15"/>
      <c r="U73" s="15"/>
      <c r="V73" s="15"/>
      <c r="W73" s="15"/>
      <c r="X73" s="15"/>
      <c r="Y73" s="15"/>
      <c r="Z73" s="14" t="s">
        <v>9</v>
      </c>
      <c r="AA73" s="21">
        <f t="shared" si="37"/>
        <v>11.15</v>
      </c>
      <c r="AB73" s="55"/>
      <c r="AC73" s="20">
        <f t="shared" si="38"/>
        <v>145.01</v>
      </c>
    </row>
    <row r="74" spans="1:32" x14ac:dyDescent="0.25">
      <c r="A74" s="53" t="s">
        <v>21</v>
      </c>
      <c r="B74" s="8" t="s">
        <v>4</v>
      </c>
      <c r="C74" s="9">
        <v>1626</v>
      </c>
      <c r="D74" s="9">
        <v>1663</v>
      </c>
      <c r="E74" s="9">
        <v>1549</v>
      </c>
      <c r="F74" s="9">
        <v>1778</v>
      </c>
      <c r="G74" s="9">
        <v>1497</v>
      </c>
      <c r="H74" s="9">
        <v>1271</v>
      </c>
      <c r="I74" s="9">
        <v>1315</v>
      </c>
      <c r="J74" s="9">
        <v>1415</v>
      </c>
      <c r="K74" s="9">
        <v>1493</v>
      </c>
      <c r="L74" s="9">
        <v>1522</v>
      </c>
      <c r="M74" s="50" t="s">
        <v>28</v>
      </c>
      <c r="N74" s="9">
        <v>1765</v>
      </c>
      <c r="O74" s="9">
        <v>1628</v>
      </c>
      <c r="P74" s="9">
        <v>1754</v>
      </c>
      <c r="Q74" s="9"/>
      <c r="R74" s="9"/>
      <c r="S74" s="9"/>
      <c r="T74" s="9"/>
      <c r="U74" s="9"/>
      <c r="V74" s="9"/>
      <c r="W74" s="9"/>
      <c r="X74" s="9"/>
      <c r="Y74" s="10"/>
      <c r="Z74" s="8" t="s">
        <v>4</v>
      </c>
      <c r="AA74" s="21">
        <f t="shared" si="37"/>
        <v>1559.69</v>
      </c>
      <c r="AB74" s="53" t="s">
        <v>21</v>
      </c>
      <c r="AC74" s="20">
        <f t="shared" si="38"/>
        <v>20276</v>
      </c>
      <c r="AD74">
        <f t="shared" si="39"/>
        <v>7</v>
      </c>
      <c r="AE74">
        <f t="shared" si="40"/>
        <v>6</v>
      </c>
      <c r="AF74">
        <f t="shared" si="41"/>
        <v>4.6399999999999997</v>
      </c>
    </row>
    <row r="75" spans="1:32" x14ac:dyDescent="0.25">
      <c r="A75" s="54"/>
      <c r="B75" s="11" t="s">
        <v>5</v>
      </c>
      <c r="C75" s="12">
        <v>1248</v>
      </c>
      <c r="D75" s="12">
        <v>1273</v>
      </c>
      <c r="E75" s="19">
        <v>1421</v>
      </c>
      <c r="F75" s="19">
        <v>1371</v>
      </c>
      <c r="G75" s="19">
        <v>1615</v>
      </c>
      <c r="H75" s="19">
        <v>1496</v>
      </c>
      <c r="I75" s="19">
        <v>1777</v>
      </c>
      <c r="J75" s="19">
        <v>1579</v>
      </c>
      <c r="K75" s="19">
        <v>1644</v>
      </c>
      <c r="L75" s="19">
        <v>1584</v>
      </c>
      <c r="M75" s="51"/>
      <c r="N75" s="19">
        <v>1570</v>
      </c>
      <c r="O75" s="19">
        <v>1440</v>
      </c>
      <c r="P75" s="19">
        <v>1638</v>
      </c>
      <c r="Q75" s="12"/>
      <c r="R75" s="12"/>
      <c r="S75" s="12"/>
      <c r="T75" s="12"/>
      <c r="U75" s="12"/>
      <c r="V75" s="12"/>
      <c r="W75" s="12"/>
      <c r="X75" s="12"/>
      <c r="Y75" s="13"/>
      <c r="Z75" s="11" t="s">
        <v>5</v>
      </c>
      <c r="AA75" s="21">
        <f t="shared" si="37"/>
        <v>1512</v>
      </c>
      <c r="AB75" s="54"/>
      <c r="AC75" s="20">
        <f t="shared" si="38"/>
        <v>19656</v>
      </c>
    </row>
    <row r="76" spans="1:32" x14ac:dyDescent="0.25">
      <c r="A76" s="54"/>
      <c r="B76" s="11" t="s">
        <v>6</v>
      </c>
      <c r="C76" s="12">
        <v>6</v>
      </c>
      <c r="D76" s="12">
        <v>5</v>
      </c>
      <c r="E76" s="19">
        <v>6</v>
      </c>
      <c r="F76" s="19">
        <v>5</v>
      </c>
      <c r="G76" s="19">
        <v>2</v>
      </c>
      <c r="H76" s="19">
        <v>2</v>
      </c>
      <c r="I76" s="19">
        <v>0</v>
      </c>
      <c r="J76" s="19">
        <v>1</v>
      </c>
      <c r="K76" s="19">
        <v>2</v>
      </c>
      <c r="L76" s="19">
        <v>5</v>
      </c>
      <c r="M76" s="51"/>
      <c r="N76" s="19">
        <v>7</v>
      </c>
      <c r="O76" s="19">
        <v>4</v>
      </c>
      <c r="P76" s="19">
        <v>5</v>
      </c>
      <c r="Q76" s="12"/>
      <c r="R76" s="12"/>
      <c r="S76" s="12"/>
      <c r="T76" s="12"/>
      <c r="U76" s="12"/>
      <c r="V76" s="12"/>
      <c r="W76" s="12"/>
      <c r="X76" s="12"/>
      <c r="Y76" s="13"/>
      <c r="Z76" s="11" t="s">
        <v>6</v>
      </c>
      <c r="AA76" s="21">
        <f t="shared" si="37"/>
        <v>3.85</v>
      </c>
      <c r="AB76" s="54"/>
      <c r="AC76" s="20">
        <f t="shared" si="38"/>
        <v>50</v>
      </c>
    </row>
    <row r="77" spans="1:32" x14ac:dyDescent="0.25">
      <c r="A77" s="54"/>
      <c r="B77" s="11" t="s">
        <v>7</v>
      </c>
      <c r="C77" s="12">
        <v>0</v>
      </c>
      <c r="D77" s="19">
        <v>2</v>
      </c>
      <c r="E77" s="19">
        <v>3</v>
      </c>
      <c r="F77" s="19">
        <v>2</v>
      </c>
      <c r="G77" s="19">
        <v>4</v>
      </c>
      <c r="H77" s="19">
        <v>0</v>
      </c>
      <c r="I77" s="19">
        <v>6</v>
      </c>
      <c r="J77" s="19">
        <v>1</v>
      </c>
      <c r="K77" s="19">
        <v>6</v>
      </c>
      <c r="L77" s="19">
        <v>3</v>
      </c>
      <c r="M77" s="51"/>
      <c r="N77" s="19">
        <v>3</v>
      </c>
      <c r="O77" s="19">
        <v>2</v>
      </c>
      <c r="P77" s="19">
        <v>3</v>
      </c>
      <c r="Q77" s="12"/>
      <c r="R77" s="12"/>
      <c r="S77" s="12"/>
      <c r="T77" s="12"/>
      <c r="U77" s="12"/>
      <c r="V77" s="12"/>
      <c r="W77" s="12"/>
      <c r="X77" s="12"/>
      <c r="Y77" s="13"/>
      <c r="Z77" s="11" t="s">
        <v>7</v>
      </c>
      <c r="AA77" s="21">
        <f t="shared" si="37"/>
        <v>2.69</v>
      </c>
      <c r="AB77" s="54"/>
      <c r="AC77" s="20">
        <f t="shared" si="38"/>
        <v>35</v>
      </c>
    </row>
    <row r="78" spans="1:32" x14ac:dyDescent="0.25">
      <c r="A78" s="54"/>
      <c r="B78" s="11" t="s">
        <v>8</v>
      </c>
      <c r="C78" s="12">
        <f>C74-C75</f>
        <v>378</v>
      </c>
      <c r="D78" s="12">
        <f t="shared" ref="D78:O78" si="46">D74-D75</f>
        <v>390</v>
      </c>
      <c r="E78" s="12">
        <f t="shared" si="46"/>
        <v>128</v>
      </c>
      <c r="F78" s="12">
        <f t="shared" si="46"/>
        <v>407</v>
      </c>
      <c r="G78" s="12">
        <f t="shared" si="46"/>
        <v>-118</v>
      </c>
      <c r="H78" s="12">
        <f t="shared" si="46"/>
        <v>-225</v>
      </c>
      <c r="I78" s="12">
        <f t="shared" si="46"/>
        <v>-462</v>
      </c>
      <c r="J78" s="12">
        <f t="shared" si="46"/>
        <v>-164</v>
      </c>
      <c r="K78" s="12">
        <f t="shared" si="46"/>
        <v>-151</v>
      </c>
      <c r="L78" s="12">
        <f t="shared" si="46"/>
        <v>-62</v>
      </c>
      <c r="M78" s="51"/>
      <c r="N78" s="12">
        <f t="shared" si="46"/>
        <v>195</v>
      </c>
      <c r="O78" s="12">
        <f t="shared" si="46"/>
        <v>188</v>
      </c>
      <c r="P78" s="12">
        <f t="shared" ref="P78" si="47">P74-P75</f>
        <v>116</v>
      </c>
      <c r="Q78" s="12"/>
      <c r="R78" s="12"/>
      <c r="S78" s="12"/>
      <c r="T78" s="12"/>
      <c r="U78" s="12"/>
      <c r="V78" s="12"/>
      <c r="W78" s="12"/>
      <c r="X78" s="12"/>
      <c r="Y78" s="12"/>
      <c r="Z78" s="11" t="s">
        <v>8</v>
      </c>
      <c r="AA78" s="21">
        <f t="shared" si="37"/>
        <v>47.69</v>
      </c>
      <c r="AB78" s="54"/>
      <c r="AC78" s="20">
        <f t="shared" si="38"/>
        <v>620</v>
      </c>
    </row>
    <row r="79" spans="1:32" x14ac:dyDescent="0.25">
      <c r="A79" s="55"/>
      <c r="B79" s="14" t="s">
        <v>9</v>
      </c>
      <c r="C79" s="15">
        <f>ROUND(-100+(C74/C75)*100,2)</f>
        <v>30.29</v>
      </c>
      <c r="D79" s="15">
        <f t="shared" ref="D79:O79" si="48">ROUND(-100+(D74/D75)*100,2)</f>
        <v>30.64</v>
      </c>
      <c r="E79" s="15">
        <f t="shared" si="48"/>
        <v>9.01</v>
      </c>
      <c r="F79" s="15">
        <f t="shared" si="48"/>
        <v>29.69</v>
      </c>
      <c r="G79" s="15">
        <f t="shared" si="48"/>
        <v>-7.31</v>
      </c>
      <c r="H79" s="15">
        <f t="shared" si="48"/>
        <v>-15.04</v>
      </c>
      <c r="I79" s="15">
        <f t="shared" si="48"/>
        <v>-26</v>
      </c>
      <c r="J79" s="15">
        <f t="shared" si="48"/>
        <v>-10.39</v>
      </c>
      <c r="K79" s="15">
        <f t="shared" si="48"/>
        <v>-9.18</v>
      </c>
      <c r="L79" s="15">
        <f t="shared" si="48"/>
        <v>-3.91</v>
      </c>
      <c r="M79" s="52"/>
      <c r="N79" s="15">
        <f t="shared" si="48"/>
        <v>12.42</v>
      </c>
      <c r="O79" s="15">
        <f t="shared" si="48"/>
        <v>13.06</v>
      </c>
      <c r="P79" s="15">
        <f t="shared" ref="P79" si="49">ROUND(-100+(P74/P75)*100,2)</f>
        <v>7.08</v>
      </c>
      <c r="Q79" s="15"/>
      <c r="R79" s="15"/>
      <c r="S79" s="15"/>
      <c r="T79" s="15"/>
      <c r="U79" s="15"/>
      <c r="V79" s="15"/>
      <c r="W79" s="15"/>
      <c r="X79" s="15"/>
      <c r="Y79" s="15"/>
      <c r="Z79" s="14" t="s">
        <v>9</v>
      </c>
      <c r="AA79" s="21">
        <f t="shared" si="37"/>
        <v>4.6399999999999997</v>
      </c>
      <c r="AB79" s="55"/>
      <c r="AC79" s="20">
        <f t="shared" si="38"/>
        <v>60.36</v>
      </c>
    </row>
    <row r="80" spans="1:32" x14ac:dyDescent="0.25">
      <c r="A80" s="53" t="s">
        <v>19</v>
      </c>
      <c r="B80" s="8" t="s">
        <v>4</v>
      </c>
      <c r="C80" s="9">
        <v>1366</v>
      </c>
      <c r="D80" s="9">
        <v>1480</v>
      </c>
      <c r="E80" s="9">
        <v>1707</v>
      </c>
      <c r="F80" s="9">
        <v>1275</v>
      </c>
      <c r="G80" s="9">
        <v>1466</v>
      </c>
      <c r="H80" s="9">
        <v>1482</v>
      </c>
      <c r="I80" s="9">
        <v>1777</v>
      </c>
      <c r="J80" s="9">
        <v>1751</v>
      </c>
      <c r="K80" s="9">
        <v>1513</v>
      </c>
      <c r="L80" s="9">
        <v>1577</v>
      </c>
      <c r="M80" s="50" t="s">
        <v>28</v>
      </c>
      <c r="N80" s="9">
        <v>1564</v>
      </c>
      <c r="O80" s="9">
        <v>1461</v>
      </c>
      <c r="P80" s="9">
        <v>1629</v>
      </c>
      <c r="Q80" s="9"/>
      <c r="R80" s="9"/>
      <c r="S80" s="9"/>
      <c r="T80" s="9"/>
      <c r="U80" s="9"/>
      <c r="V80" s="9"/>
      <c r="W80" s="9"/>
      <c r="X80" s="9"/>
      <c r="Y80" s="10"/>
      <c r="Z80" s="8" t="s">
        <v>4</v>
      </c>
      <c r="AA80" s="21">
        <f t="shared" si="37"/>
        <v>1542.15</v>
      </c>
      <c r="AB80" s="53" t="s">
        <v>19</v>
      </c>
      <c r="AC80" s="20">
        <f t="shared" si="38"/>
        <v>20048</v>
      </c>
      <c r="AD80">
        <f t="shared" si="39"/>
        <v>7</v>
      </c>
      <c r="AE80">
        <f t="shared" si="40"/>
        <v>6</v>
      </c>
      <c r="AF80">
        <f t="shared" si="41"/>
        <v>6.76</v>
      </c>
    </row>
    <row r="81" spans="1:32" x14ac:dyDescent="0.25">
      <c r="A81" s="54"/>
      <c r="B81" s="11" t="s">
        <v>5</v>
      </c>
      <c r="C81" s="12">
        <v>1379</v>
      </c>
      <c r="D81" s="12">
        <v>1461</v>
      </c>
      <c r="E81" s="12">
        <v>1140</v>
      </c>
      <c r="F81" s="19">
        <v>1608</v>
      </c>
      <c r="G81" s="19">
        <v>1643</v>
      </c>
      <c r="H81" s="19">
        <v>1705</v>
      </c>
      <c r="I81" s="19">
        <v>1315</v>
      </c>
      <c r="J81" s="19">
        <v>1315</v>
      </c>
      <c r="K81" s="19">
        <v>1680</v>
      </c>
      <c r="L81" s="19">
        <v>1544</v>
      </c>
      <c r="M81" s="51"/>
      <c r="N81" s="19">
        <v>1478</v>
      </c>
      <c r="O81" s="19">
        <v>1474</v>
      </c>
      <c r="P81" s="19">
        <v>1393</v>
      </c>
      <c r="Q81" s="12"/>
      <c r="R81" s="12"/>
      <c r="S81" s="12"/>
      <c r="T81" s="12"/>
      <c r="U81" s="12"/>
      <c r="V81" s="12"/>
      <c r="W81" s="12"/>
      <c r="X81" s="12"/>
      <c r="Y81" s="13"/>
      <c r="Z81" s="11" t="s">
        <v>5</v>
      </c>
      <c r="AA81" s="21">
        <f t="shared" si="37"/>
        <v>1471.92</v>
      </c>
      <c r="AB81" s="54"/>
      <c r="AC81" s="20">
        <f t="shared" si="38"/>
        <v>19135</v>
      </c>
    </row>
    <row r="82" spans="1:32" x14ac:dyDescent="0.25">
      <c r="A82" s="54"/>
      <c r="B82" s="11" t="s">
        <v>6</v>
      </c>
      <c r="C82" s="12">
        <v>2</v>
      </c>
      <c r="D82" s="12">
        <v>3</v>
      </c>
      <c r="E82" s="12">
        <v>5</v>
      </c>
      <c r="F82" s="19">
        <v>1</v>
      </c>
      <c r="G82" s="19">
        <v>1</v>
      </c>
      <c r="H82" s="19">
        <v>3</v>
      </c>
      <c r="I82" s="19">
        <v>6</v>
      </c>
      <c r="J82" s="19">
        <v>6</v>
      </c>
      <c r="K82" s="19">
        <v>4</v>
      </c>
      <c r="L82" s="19">
        <v>4</v>
      </c>
      <c r="M82" s="51"/>
      <c r="N82" s="19">
        <v>5</v>
      </c>
      <c r="O82" s="19">
        <v>1</v>
      </c>
      <c r="P82" s="19">
        <v>3</v>
      </c>
      <c r="Q82" s="12"/>
      <c r="R82" s="12"/>
      <c r="S82" s="12"/>
      <c r="T82" s="12"/>
      <c r="U82" s="12"/>
      <c r="V82" s="12"/>
      <c r="W82" s="12"/>
      <c r="X82" s="12"/>
      <c r="Y82" s="13"/>
      <c r="Z82" s="11" t="s">
        <v>6</v>
      </c>
      <c r="AA82" s="21">
        <f t="shared" si="37"/>
        <v>3.38</v>
      </c>
      <c r="AB82" s="54"/>
      <c r="AC82" s="20">
        <f t="shared" si="38"/>
        <v>44</v>
      </c>
    </row>
    <row r="83" spans="1:32" x14ac:dyDescent="0.25">
      <c r="A83" s="54"/>
      <c r="B83" s="11" t="s">
        <v>7</v>
      </c>
      <c r="C83" s="12">
        <v>3</v>
      </c>
      <c r="D83" s="19">
        <v>3</v>
      </c>
      <c r="E83" s="19">
        <v>1</v>
      </c>
      <c r="F83" s="19">
        <v>4</v>
      </c>
      <c r="G83" s="19">
        <v>4</v>
      </c>
      <c r="H83" s="19">
        <v>6</v>
      </c>
      <c r="I83" s="19">
        <v>0</v>
      </c>
      <c r="J83" s="19">
        <v>2</v>
      </c>
      <c r="K83" s="19">
        <v>5</v>
      </c>
      <c r="L83" s="19">
        <v>3</v>
      </c>
      <c r="M83" s="51"/>
      <c r="N83" s="19">
        <v>2</v>
      </c>
      <c r="O83" s="19">
        <v>2</v>
      </c>
      <c r="P83" s="19">
        <v>2</v>
      </c>
      <c r="Q83" s="12"/>
      <c r="R83" s="12"/>
      <c r="S83" s="12"/>
      <c r="T83" s="12"/>
      <c r="U83" s="12"/>
      <c r="V83" s="12"/>
      <c r="W83" s="12"/>
      <c r="X83" s="12"/>
      <c r="Y83" s="13"/>
      <c r="Z83" s="11" t="s">
        <v>7</v>
      </c>
      <c r="AA83" s="21">
        <f t="shared" si="37"/>
        <v>2.85</v>
      </c>
      <c r="AB83" s="54"/>
      <c r="AC83" s="20">
        <f t="shared" si="38"/>
        <v>37</v>
      </c>
    </row>
    <row r="84" spans="1:32" x14ac:dyDescent="0.25">
      <c r="A84" s="54"/>
      <c r="B84" s="11" t="s">
        <v>8</v>
      </c>
      <c r="C84" s="12">
        <f>C80-C81</f>
        <v>-13</v>
      </c>
      <c r="D84" s="12">
        <f t="shared" ref="D84:O84" si="50">D80-D81</f>
        <v>19</v>
      </c>
      <c r="E84" s="12">
        <f t="shared" si="50"/>
        <v>567</v>
      </c>
      <c r="F84" s="12">
        <f t="shared" si="50"/>
        <v>-333</v>
      </c>
      <c r="G84" s="12">
        <f t="shared" si="50"/>
        <v>-177</v>
      </c>
      <c r="H84" s="12">
        <f t="shared" si="50"/>
        <v>-223</v>
      </c>
      <c r="I84" s="12">
        <f t="shared" si="50"/>
        <v>462</v>
      </c>
      <c r="J84" s="12">
        <f t="shared" si="50"/>
        <v>436</v>
      </c>
      <c r="K84" s="12">
        <f t="shared" si="50"/>
        <v>-167</v>
      </c>
      <c r="L84" s="12">
        <f t="shared" si="50"/>
        <v>33</v>
      </c>
      <c r="M84" s="51"/>
      <c r="N84" s="12">
        <f t="shared" si="50"/>
        <v>86</v>
      </c>
      <c r="O84" s="12">
        <f t="shared" si="50"/>
        <v>-13</v>
      </c>
      <c r="P84" s="12">
        <f t="shared" ref="P84" si="51">P80-P81</f>
        <v>236</v>
      </c>
      <c r="Q84" s="12"/>
      <c r="R84" s="12"/>
      <c r="S84" s="12"/>
      <c r="T84" s="12"/>
      <c r="U84" s="12"/>
      <c r="V84" s="12"/>
      <c r="W84" s="12"/>
      <c r="X84" s="12"/>
      <c r="Y84" s="12"/>
      <c r="Z84" s="11" t="s">
        <v>8</v>
      </c>
      <c r="AA84" s="21">
        <f t="shared" si="37"/>
        <v>70.23</v>
      </c>
      <c r="AB84" s="54"/>
      <c r="AC84" s="20">
        <f t="shared" si="38"/>
        <v>913</v>
      </c>
    </row>
    <row r="85" spans="1:32" x14ac:dyDescent="0.25">
      <c r="A85" s="55"/>
      <c r="B85" s="14" t="s">
        <v>9</v>
      </c>
      <c r="C85" s="15">
        <f>ROUND(-100+(C80/C81)*100,2)</f>
        <v>-0.94</v>
      </c>
      <c r="D85" s="15">
        <f t="shared" ref="D85:O85" si="52">ROUND(-100+(D80/D81)*100,2)</f>
        <v>1.3</v>
      </c>
      <c r="E85" s="15">
        <f t="shared" si="52"/>
        <v>49.74</v>
      </c>
      <c r="F85" s="15">
        <f t="shared" si="52"/>
        <v>-20.71</v>
      </c>
      <c r="G85" s="15">
        <f t="shared" si="52"/>
        <v>-10.77</v>
      </c>
      <c r="H85" s="15">
        <f t="shared" si="52"/>
        <v>-13.08</v>
      </c>
      <c r="I85" s="15">
        <f t="shared" si="52"/>
        <v>35.130000000000003</v>
      </c>
      <c r="J85" s="15">
        <f t="shared" si="52"/>
        <v>33.159999999999997</v>
      </c>
      <c r="K85" s="15">
        <f t="shared" si="52"/>
        <v>-9.94</v>
      </c>
      <c r="L85" s="15">
        <f t="shared" si="52"/>
        <v>2.14</v>
      </c>
      <c r="M85" s="52"/>
      <c r="N85" s="15">
        <f t="shared" si="52"/>
        <v>5.82</v>
      </c>
      <c r="O85" s="15">
        <f t="shared" si="52"/>
        <v>-0.88</v>
      </c>
      <c r="P85" s="15">
        <f t="shared" ref="P85" si="53">ROUND(-100+(P80/P81)*100,2)</f>
        <v>16.940000000000001</v>
      </c>
      <c r="Q85" s="15"/>
      <c r="R85" s="15"/>
      <c r="S85" s="15"/>
      <c r="T85" s="15"/>
      <c r="U85" s="15"/>
      <c r="V85" s="15"/>
      <c r="W85" s="15"/>
      <c r="X85" s="15"/>
      <c r="Y85" s="15"/>
      <c r="Z85" s="14" t="s">
        <v>9</v>
      </c>
      <c r="AA85" s="21">
        <f t="shared" si="37"/>
        <v>6.76</v>
      </c>
      <c r="AB85" s="55"/>
      <c r="AC85" s="20">
        <f t="shared" si="38"/>
        <v>87.91</v>
      </c>
    </row>
    <row r="86" spans="1:32" x14ac:dyDescent="0.25">
      <c r="A86" s="53" t="s">
        <v>20</v>
      </c>
      <c r="B86" s="8" t="s">
        <v>4</v>
      </c>
      <c r="C86" s="9">
        <v>1516</v>
      </c>
      <c r="D86" s="9">
        <v>1461</v>
      </c>
      <c r="E86" s="9">
        <v>1695</v>
      </c>
      <c r="F86" s="9">
        <v>1352</v>
      </c>
      <c r="G86" s="9">
        <v>1492</v>
      </c>
      <c r="H86" s="9">
        <v>1258</v>
      </c>
      <c r="I86" s="9">
        <v>1748</v>
      </c>
      <c r="J86" s="9">
        <v>1418</v>
      </c>
      <c r="K86" s="9">
        <v>1453</v>
      </c>
      <c r="L86" s="9">
        <v>1215</v>
      </c>
      <c r="M86" s="9">
        <v>1449</v>
      </c>
      <c r="N86" s="50" t="s">
        <v>28</v>
      </c>
      <c r="O86" s="9">
        <v>1585</v>
      </c>
      <c r="P86" s="9">
        <v>1393</v>
      </c>
      <c r="Q86" s="9"/>
      <c r="R86" s="9"/>
      <c r="S86" s="9"/>
      <c r="T86" s="9"/>
      <c r="U86" s="9"/>
      <c r="V86" s="9"/>
      <c r="W86" s="9"/>
      <c r="X86" s="9"/>
      <c r="Y86" s="10"/>
      <c r="Z86" s="8" t="s">
        <v>4</v>
      </c>
      <c r="AA86" s="21">
        <f t="shared" si="37"/>
        <v>1464.23</v>
      </c>
      <c r="AB86" s="53" t="s">
        <v>20</v>
      </c>
      <c r="AC86" s="20">
        <f t="shared" si="38"/>
        <v>19035</v>
      </c>
      <c r="AD86">
        <f t="shared" si="39"/>
        <v>5</v>
      </c>
      <c r="AE86">
        <f t="shared" si="40"/>
        <v>8</v>
      </c>
      <c r="AF86">
        <f t="shared" si="41"/>
        <v>-3.7</v>
      </c>
    </row>
    <row r="87" spans="1:32" x14ac:dyDescent="0.25">
      <c r="A87" s="54"/>
      <c r="B87" s="11" t="s">
        <v>5</v>
      </c>
      <c r="C87" s="12">
        <v>1374</v>
      </c>
      <c r="D87" s="19">
        <v>1480</v>
      </c>
      <c r="E87" s="12">
        <v>1241</v>
      </c>
      <c r="F87" s="19">
        <v>1775</v>
      </c>
      <c r="G87" s="19">
        <v>1596</v>
      </c>
      <c r="H87" s="19">
        <v>1684</v>
      </c>
      <c r="I87" s="19">
        <v>1345</v>
      </c>
      <c r="J87" s="19">
        <v>1722</v>
      </c>
      <c r="K87" s="19">
        <v>1527</v>
      </c>
      <c r="L87" s="19">
        <v>1876</v>
      </c>
      <c r="M87" s="19">
        <v>1437</v>
      </c>
      <c r="N87" s="51"/>
      <c r="O87" s="19">
        <v>1533</v>
      </c>
      <c r="P87" s="19">
        <v>1629</v>
      </c>
      <c r="Q87" s="12"/>
      <c r="R87" s="12"/>
      <c r="S87" s="12"/>
      <c r="T87" s="12"/>
      <c r="U87" s="12"/>
      <c r="V87" s="12"/>
      <c r="W87" s="12"/>
      <c r="X87" s="12"/>
      <c r="Y87" s="13"/>
      <c r="Z87" s="11" t="s">
        <v>5</v>
      </c>
      <c r="AA87" s="21">
        <f t="shared" si="37"/>
        <v>1555.31</v>
      </c>
      <c r="AB87" s="54"/>
      <c r="AC87" s="20">
        <f t="shared" si="38"/>
        <v>20219</v>
      </c>
    </row>
    <row r="88" spans="1:32" x14ac:dyDescent="0.25">
      <c r="A88" s="54"/>
      <c r="B88" s="11" t="s">
        <v>6</v>
      </c>
      <c r="C88" s="12">
        <v>4</v>
      </c>
      <c r="D88" s="19">
        <v>3</v>
      </c>
      <c r="E88" s="12">
        <v>4</v>
      </c>
      <c r="F88" s="19">
        <v>1</v>
      </c>
      <c r="G88" s="19">
        <v>3</v>
      </c>
      <c r="H88" s="19">
        <v>2</v>
      </c>
      <c r="I88" s="19">
        <v>4</v>
      </c>
      <c r="J88" s="19">
        <v>1</v>
      </c>
      <c r="K88" s="19">
        <v>2</v>
      </c>
      <c r="L88" s="19">
        <v>1</v>
      </c>
      <c r="M88" s="19">
        <v>2</v>
      </c>
      <c r="N88" s="51"/>
      <c r="O88" s="19">
        <v>4</v>
      </c>
      <c r="P88" s="19">
        <v>2</v>
      </c>
      <c r="Q88" s="12"/>
      <c r="R88" s="12"/>
      <c r="S88" s="12"/>
      <c r="T88" s="12"/>
      <c r="U88" s="12"/>
      <c r="V88" s="12"/>
      <c r="W88" s="12"/>
      <c r="X88" s="12"/>
      <c r="Y88" s="13"/>
      <c r="Z88" s="11" t="s">
        <v>6</v>
      </c>
      <c r="AA88" s="21">
        <f t="shared" si="37"/>
        <v>2.54</v>
      </c>
      <c r="AB88" s="54"/>
      <c r="AC88" s="20">
        <f t="shared" si="38"/>
        <v>33</v>
      </c>
    </row>
    <row r="89" spans="1:32" x14ac:dyDescent="0.25">
      <c r="A89" s="54"/>
      <c r="B89" s="11" t="s">
        <v>7</v>
      </c>
      <c r="C89" s="12">
        <v>1</v>
      </c>
      <c r="D89" s="19">
        <v>3</v>
      </c>
      <c r="E89" s="19">
        <v>1</v>
      </c>
      <c r="F89" s="19">
        <v>5</v>
      </c>
      <c r="G89" s="19">
        <v>1</v>
      </c>
      <c r="H89" s="19">
        <v>7</v>
      </c>
      <c r="I89" s="19">
        <v>1</v>
      </c>
      <c r="J89" s="19">
        <v>4</v>
      </c>
      <c r="K89" s="19">
        <v>2</v>
      </c>
      <c r="L89" s="19">
        <v>8</v>
      </c>
      <c r="M89" s="19">
        <v>3</v>
      </c>
      <c r="N89" s="51"/>
      <c r="O89" s="19">
        <v>3</v>
      </c>
      <c r="P89" s="19">
        <v>3</v>
      </c>
      <c r="Q89" s="12"/>
      <c r="R89" s="12"/>
      <c r="S89" s="12"/>
      <c r="T89" s="12"/>
      <c r="U89" s="12"/>
      <c r="V89" s="12"/>
      <c r="W89" s="12"/>
      <c r="X89" s="12"/>
      <c r="Y89" s="13"/>
      <c r="Z89" s="11" t="s">
        <v>7</v>
      </c>
      <c r="AA89" s="21">
        <f t="shared" si="37"/>
        <v>3.23</v>
      </c>
      <c r="AB89" s="54"/>
      <c r="AC89" s="20">
        <f t="shared" si="38"/>
        <v>42</v>
      </c>
    </row>
    <row r="90" spans="1:32" x14ac:dyDescent="0.25">
      <c r="A90" s="54"/>
      <c r="B90" s="11" t="s">
        <v>8</v>
      </c>
      <c r="C90" s="12">
        <f t="shared" ref="C90:O90" si="54">C86-C87</f>
        <v>142</v>
      </c>
      <c r="D90" s="12">
        <f t="shared" si="54"/>
        <v>-19</v>
      </c>
      <c r="E90" s="12">
        <f t="shared" si="54"/>
        <v>454</v>
      </c>
      <c r="F90" s="12">
        <f t="shared" si="54"/>
        <v>-423</v>
      </c>
      <c r="G90" s="12">
        <f t="shared" si="54"/>
        <v>-104</v>
      </c>
      <c r="H90" s="12">
        <f t="shared" si="54"/>
        <v>-426</v>
      </c>
      <c r="I90" s="12">
        <f t="shared" si="54"/>
        <v>403</v>
      </c>
      <c r="J90" s="12">
        <f t="shared" si="54"/>
        <v>-304</v>
      </c>
      <c r="K90" s="12">
        <f t="shared" si="54"/>
        <v>-74</v>
      </c>
      <c r="L90" s="12">
        <f t="shared" si="54"/>
        <v>-661</v>
      </c>
      <c r="M90" s="12">
        <f t="shared" si="54"/>
        <v>12</v>
      </c>
      <c r="N90" s="51"/>
      <c r="O90" s="12">
        <f t="shared" si="54"/>
        <v>52</v>
      </c>
      <c r="P90" s="12">
        <f t="shared" ref="P90" si="55">P86-P87</f>
        <v>-236</v>
      </c>
      <c r="Q90" s="12"/>
      <c r="R90" s="12"/>
      <c r="S90" s="12"/>
      <c r="T90" s="12"/>
      <c r="U90" s="12"/>
      <c r="V90" s="12"/>
      <c r="W90" s="12"/>
      <c r="X90" s="12"/>
      <c r="Y90" s="12"/>
      <c r="Z90" s="11" t="s">
        <v>8</v>
      </c>
      <c r="AA90" s="21">
        <f t="shared" si="37"/>
        <v>-91.08</v>
      </c>
      <c r="AB90" s="54"/>
      <c r="AC90" s="20">
        <f t="shared" si="38"/>
        <v>-1184</v>
      </c>
    </row>
    <row r="91" spans="1:32" x14ac:dyDescent="0.25">
      <c r="A91" s="55"/>
      <c r="B91" s="14" t="s">
        <v>9</v>
      </c>
      <c r="C91" s="15">
        <f>ROUND(-100+(C86/C87)*100,2)</f>
        <v>10.33</v>
      </c>
      <c r="D91" s="15">
        <f t="shared" ref="D91:O91" si="56">ROUND(-100+(D86/D87)*100,2)</f>
        <v>-1.28</v>
      </c>
      <c r="E91" s="15">
        <f t="shared" si="56"/>
        <v>36.58</v>
      </c>
      <c r="F91" s="15">
        <f t="shared" si="56"/>
        <v>-23.83</v>
      </c>
      <c r="G91" s="15">
        <f t="shared" si="56"/>
        <v>-6.52</v>
      </c>
      <c r="H91" s="15">
        <f t="shared" si="56"/>
        <v>-25.3</v>
      </c>
      <c r="I91" s="15">
        <f t="shared" si="56"/>
        <v>29.96</v>
      </c>
      <c r="J91" s="15">
        <f t="shared" si="56"/>
        <v>-17.649999999999999</v>
      </c>
      <c r="K91" s="15">
        <f t="shared" si="56"/>
        <v>-4.8499999999999996</v>
      </c>
      <c r="L91" s="15">
        <f t="shared" si="56"/>
        <v>-35.229999999999997</v>
      </c>
      <c r="M91" s="15">
        <f t="shared" si="56"/>
        <v>0.84</v>
      </c>
      <c r="N91" s="52"/>
      <c r="O91" s="15">
        <f t="shared" si="56"/>
        <v>3.39</v>
      </c>
      <c r="P91" s="15">
        <f t="shared" ref="P91" si="57">ROUND(-100+(P86/P87)*100,2)</f>
        <v>-14.49</v>
      </c>
      <c r="Q91" s="15"/>
      <c r="R91" s="15"/>
      <c r="S91" s="15"/>
      <c r="T91" s="15"/>
      <c r="U91" s="15"/>
      <c r="V91" s="15"/>
      <c r="W91" s="15"/>
      <c r="X91" s="15"/>
      <c r="Y91" s="15"/>
      <c r="Z91" s="14" t="s">
        <v>9</v>
      </c>
      <c r="AA91" s="21">
        <f t="shared" si="37"/>
        <v>-3.7</v>
      </c>
      <c r="AB91" s="55"/>
      <c r="AC91" s="20">
        <f t="shared" si="38"/>
        <v>-48.05</v>
      </c>
    </row>
    <row r="92" spans="1:32" x14ac:dyDescent="0.25">
      <c r="A92" s="53" t="s">
        <v>22</v>
      </c>
      <c r="B92" s="8" t="s">
        <v>4</v>
      </c>
      <c r="C92" s="9">
        <v>1527</v>
      </c>
      <c r="D92" s="9">
        <v>1482</v>
      </c>
      <c r="E92" s="9">
        <v>1493</v>
      </c>
      <c r="F92" s="9">
        <v>1369</v>
      </c>
      <c r="G92" s="9">
        <v>1596</v>
      </c>
      <c r="H92" s="9">
        <v>1589</v>
      </c>
      <c r="I92" s="9">
        <v>1546</v>
      </c>
      <c r="J92" s="9">
        <v>1732</v>
      </c>
      <c r="K92" s="9">
        <v>1671</v>
      </c>
      <c r="L92" s="9">
        <v>1579</v>
      </c>
      <c r="M92" s="9">
        <v>1771</v>
      </c>
      <c r="N92" s="50" t="s">
        <v>28</v>
      </c>
      <c r="O92" s="9">
        <v>1440</v>
      </c>
      <c r="P92" s="9">
        <v>1516</v>
      </c>
      <c r="Q92" s="9"/>
      <c r="R92" s="9"/>
      <c r="S92" s="9"/>
      <c r="T92" s="9"/>
      <c r="U92" s="9"/>
      <c r="V92" s="9"/>
      <c r="W92" s="9"/>
      <c r="X92" s="9"/>
      <c r="Y92" s="10"/>
      <c r="Z92" s="8" t="s">
        <v>4</v>
      </c>
      <c r="AA92" s="21">
        <f t="shared" si="37"/>
        <v>1562.38</v>
      </c>
      <c r="AB92" s="53" t="s">
        <v>22</v>
      </c>
      <c r="AC92" s="20">
        <f t="shared" si="38"/>
        <v>20311</v>
      </c>
      <c r="AD92">
        <f t="shared" si="39"/>
        <v>9</v>
      </c>
      <c r="AE92">
        <f t="shared" si="40"/>
        <v>4</v>
      </c>
      <c r="AF92">
        <f t="shared" si="41"/>
        <v>3.1</v>
      </c>
    </row>
    <row r="93" spans="1:32" x14ac:dyDescent="0.25">
      <c r="A93" s="54"/>
      <c r="B93" s="11" t="s">
        <v>5</v>
      </c>
      <c r="C93" s="12">
        <v>1412</v>
      </c>
      <c r="D93" s="19">
        <v>1319</v>
      </c>
      <c r="E93" s="12">
        <v>1520</v>
      </c>
      <c r="F93" s="19">
        <v>1526</v>
      </c>
      <c r="G93" s="19">
        <v>1492</v>
      </c>
      <c r="H93" s="19">
        <v>1417</v>
      </c>
      <c r="I93" s="19">
        <v>1734</v>
      </c>
      <c r="J93" s="19">
        <v>1592</v>
      </c>
      <c r="K93" s="19">
        <v>1592</v>
      </c>
      <c r="L93" s="19">
        <v>1504</v>
      </c>
      <c r="M93" s="19">
        <v>1607</v>
      </c>
      <c r="N93" s="51"/>
      <c r="O93" s="19">
        <v>1628</v>
      </c>
      <c r="P93" s="19">
        <v>1427</v>
      </c>
      <c r="Q93" s="12"/>
      <c r="R93" s="12"/>
      <c r="S93" s="12"/>
      <c r="T93" s="12"/>
      <c r="U93" s="12"/>
      <c r="V93" s="12"/>
      <c r="W93" s="12"/>
      <c r="X93" s="12"/>
      <c r="Y93" s="13"/>
      <c r="Z93" s="11" t="s">
        <v>5</v>
      </c>
      <c r="AA93" s="21">
        <f t="shared" si="37"/>
        <v>1520.77</v>
      </c>
      <c r="AB93" s="54"/>
      <c r="AC93" s="20">
        <f t="shared" si="38"/>
        <v>19770</v>
      </c>
    </row>
    <row r="94" spans="1:32" x14ac:dyDescent="0.25">
      <c r="A94" s="54"/>
      <c r="B94" s="11" t="s">
        <v>6</v>
      </c>
      <c r="C94" s="12">
        <v>3</v>
      </c>
      <c r="D94" s="19">
        <v>5</v>
      </c>
      <c r="E94" s="12">
        <v>6</v>
      </c>
      <c r="F94" s="19">
        <v>3</v>
      </c>
      <c r="G94" s="19">
        <v>1</v>
      </c>
      <c r="H94" s="19">
        <v>2</v>
      </c>
      <c r="I94" s="19">
        <v>3</v>
      </c>
      <c r="J94" s="19">
        <v>4</v>
      </c>
      <c r="K94" s="19">
        <v>5</v>
      </c>
      <c r="L94" s="19">
        <v>4</v>
      </c>
      <c r="M94" s="19">
        <v>5</v>
      </c>
      <c r="N94" s="51"/>
      <c r="O94" s="19">
        <v>2</v>
      </c>
      <c r="P94" s="19">
        <v>2</v>
      </c>
      <c r="Q94" s="12"/>
      <c r="R94" s="12"/>
      <c r="S94" s="12"/>
      <c r="T94" s="12"/>
      <c r="U94" s="12"/>
      <c r="V94" s="12"/>
      <c r="W94" s="12"/>
      <c r="X94" s="12"/>
      <c r="Y94" s="13"/>
      <c r="Z94" s="11" t="s">
        <v>6</v>
      </c>
      <c r="AA94" s="21">
        <f t="shared" si="37"/>
        <v>3.46</v>
      </c>
      <c r="AB94" s="54"/>
      <c r="AC94" s="20">
        <f t="shared" si="38"/>
        <v>45</v>
      </c>
    </row>
    <row r="95" spans="1:32" x14ac:dyDescent="0.25">
      <c r="A95" s="54"/>
      <c r="B95" s="11" t="s">
        <v>7</v>
      </c>
      <c r="C95" s="12">
        <v>1</v>
      </c>
      <c r="D95" s="19">
        <v>2</v>
      </c>
      <c r="E95" s="19">
        <v>3</v>
      </c>
      <c r="F95" s="19">
        <v>4</v>
      </c>
      <c r="G95" s="19">
        <v>3</v>
      </c>
      <c r="H95" s="19">
        <v>2</v>
      </c>
      <c r="I95" s="19">
        <v>4</v>
      </c>
      <c r="J95" s="19">
        <v>6</v>
      </c>
      <c r="K95" s="19">
        <v>1</v>
      </c>
      <c r="L95" s="19">
        <v>2</v>
      </c>
      <c r="M95" s="19">
        <v>3</v>
      </c>
      <c r="N95" s="51"/>
      <c r="O95" s="19">
        <v>4</v>
      </c>
      <c r="P95" s="19">
        <v>2</v>
      </c>
      <c r="Q95" s="12"/>
      <c r="R95" s="12"/>
      <c r="S95" s="12"/>
      <c r="T95" s="12"/>
      <c r="U95" s="12"/>
      <c r="V95" s="12"/>
      <c r="W95" s="12"/>
      <c r="X95" s="12"/>
      <c r="Y95" s="13"/>
      <c r="Z95" s="11" t="s">
        <v>7</v>
      </c>
      <c r="AA95" s="21">
        <f t="shared" si="37"/>
        <v>2.85</v>
      </c>
      <c r="AB95" s="54"/>
      <c r="AC95" s="20">
        <f t="shared" si="38"/>
        <v>37</v>
      </c>
    </row>
    <row r="96" spans="1:32" x14ac:dyDescent="0.25">
      <c r="A96" s="54"/>
      <c r="B96" s="11" t="s">
        <v>8</v>
      </c>
      <c r="C96" s="12">
        <f>C92-C93</f>
        <v>115</v>
      </c>
      <c r="D96" s="12">
        <f t="shared" ref="D96:O96" si="58">D92-D93</f>
        <v>163</v>
      </c>
      <c r="E96" s="12">
        <f t="shared" si="58"/>
        <v>-27</v>
      </c>
      <c r="F96" s="12">
        <f t="shared" si="58"/>
        <v>-157</v>
      </c>
      <c r="G96" s="12">
        <f t="shared" si="58"/>
        <v>104</v>
      </c>
      <c r="H96" s="12">
        <f t="shared" si="58"/>
        <v>172</v>
      </c>
      <c r="I96" s="12">
        <f t="shared" si="58"/>
        <v>-188</v>
      </c>
      <c r="J96" s="12">
        <f t="shared" si="58"/>
        <v>140</v>
      </c>
      <c r="K96" s="12">
        <f t="shared" si="58"/>
        <v>79</v>
      </c>
      <c r="L96" s="12">
        <f t="shared" si="58"/>
        <v>75</v>
      </c>
      <c r="M96" s="12">
        <f t="shared" si="58"/>
        <v>164</v>
      </c>
      <c r="N96" s="51"/>
      <c r="O96" s="12">
        <f t="shared" si="58"/>
        <v>-188</v>
      </c>
      <c r="P96" s="12">
        <f t="shared" ref="P96" si="59">P92-P93</f>
        <v>89</v>
      </c>
      <c r="Q96" s="12"/>
      <c r="R96" s="12"/>
      <c r="S96" s="12"/>
      <c r="T96" s="12"/>
      <c r="U96" s="12"/>
      <c r="V96" s="12"/>
      <c r="W96" s="12"/>
      <c r="X96" s="12"/>
      <c r="Y96" s="12"/>
      <c r="Z96" s="11" t="s">
        <v>8</v>
      </c>
      <c r="AA96" s="21">
        <f t="shared" si="37"/>
        <v>41.62</v>
      </c>
      <c r="AB96" s="54"/>
      <c r="AC96" s="20">
        <f t="shared" si="38"/>
        <v>541</v>
      </c>
    </row>
    <row r="97" spans="1:32" x14ac:dyDescent="0.25">
      <c r="A97" s="55"/>
      <c r="B97" s="14" t="s">
        <v>9</v>
      </c>
      <c r="C97" s="15">
        <f>ROUND(-100+(C92/C93)*100,2)</f>
        <v>8.14</v>
      </c>
      <c r="D97" s="15">
        <f t="shared" ref="D97:O97" si="60">ROUND(-100+(D92/D93)*100,2)</f>
        <v>12.36</v>
      </c>
      <c r="E97" s="15">
        <f t="shared" si="60"/>
        <v>-1.78</v>
      </c>
      <c r="F97" s="15">
        <f t="shared" si="60"/>
        <v>-10.29</v>
      </c>
      <c r="G97" s="15">
        <f t="shared" si="60"/>
        <v>6.97</v>
      </c>
      <c r="H97" s="15">
        <f t="shared" si="60"/>
        <v>12.14</v>
      </c>
      <c r="I97" s="15">
        <f t="shared" si="60"/>
        <v>-10.84</v>
      </c>
      <c r="J97" s="15">
        <f t="shared" si="60"/>
        <v>8.7899999999999991</v>
      </c>
      <c r="K97" s="15">
        <f t="shared" si="60"/>
        <v>4.96</v>
      </c>
      <c r="L97" s="15">
        <f t="shared" si="60"/>
        <v>4.99</v>
      </c>
      <c r="M97" s="15">
        <f t="shared" si="60"/>
        <v>10.210000000000001</v>
      </c>
      <c r="N97" s="52"/>
      <c r="O97" s="15">
        <f t="shared" si="60"/>
        <v>-11.55</v>
      </c>
      <c r="P97" s="15">
        <f t="shared" ref="P97" si="61">ROUND(-100+(P92/P93)*100,2)</f>
        <v>6.24</v>
      </c>
      <c r="Q97" s="15"/>
      <c r="R97" s="15"/>
      <c r="S97" s="15"/>
      <c r="T97" s="15"/>
      <c r="U97" s="15"/>
      <c r="V97" s="15"/>
      <c r="W97" s="15"/>
      <c r="X97" s="15"/>
      <c r="Y97" s="15"/>
      <c r="Z97" s="14" t="s">
        <v>9</v>
      </c>
      <c r="AA97" s="21">
        <f t="shared" si="37"/>
        <v>3.1</v>
      </c>
      <c r="AB97" s="55"/>
      <c r="AC97" s="20">
        <f t="shared" si="38"/>
        <v>40.339999999999996</v>
      </c>
    </row>
    <row r="98" spans="1:32" x14ac:dyDescent="0.25">
      <c r="A98" s="53" t="s">
        <v>23</v>
      </c>
      <c r="B98" s="8" t="s">
        <v>4</v>
      </c>
      <c r="C98" s="9">
        <v>1351</v>
      </c>
      <c r="D98" s="9">
        <v>1277</v>
      </c>
      <c r="E98" s="9">
        <v>1733</v>
      </c>
      <c r="F98" s="9">
        <v>1418</v>
      </c>
      <c r="G98" s="9">
        <v>1615</v>
      </c>
      <c r="H98" s="9">
        <v>1822</v>
      </c>
      <c r="I98" s="9">
        <v>1348</v>
      </c>
      <c r="J98" s="9">
        <v>1412</v>
      </c>
      <c r="K98" s="9">
        <v>1842</v>
      </c>
      <c r="L98" s="9">
        <v>1544</v>
      </c>
      <c r="M98" s="9">
        <v>1437</v>
      </c>
      <c r="N98" s="50" t="s">
        <v>28</v>
      </c>
      <c r="O98" s="9">
        <v>1676</v>
      </c>
      <c r="P98" s="9">
        <v>1644</v>
      </c>
      <c r="Q98" s="9"/>
      <c r="R98" s="9"/>
      <c r="S98" s="9"/>
      <c r="T98" s="9"/>
      <c r="U98" s="9"/>
      <c r="V98" s="9"/>
      <c r="W98" s="9"/>
      <c r="X98" s="9"/>
      <c r="Y98" s="10"/>
      <c r="Z98" s="8" t="s">
        <v>4</v>
      </c>
      <c r="AA98" s="21">
        <f t="shared" si="37"/>
        <v>1547.62</v>
      </c>
      <c r="AB98" s="53" t="s">
        <v>23</v>
      </c>
      <c r="AC98" s="20">
        <f t="shared" si="38"/>
        <v>20119</v>
      </c>
      <c r="AD98">
        <f t="shared" si="39"/>
        <v>6</v>
      </c>
      <c r="AE98">
        <f t="shared" si="40"/>
        <v>7</v>
      </c>
      <c r="AF98">
        <f t="shared" si="41"/>
        <v>6.2</v>
      </c>
    </row>
    <row r="99" spans="1:32" x14ac:dyDescent="0.25">
      <c r="A99" s="54"/>
      <c r="B99" s="11" t="s">
        <v>5</v>
      </c>
      <c r="C99" s="12">
        <v>1520</v>
      </c>
      <c r="D99" s="19">
        <v>1565</v>
      </c>
      <c r="E99" s="19">
        <v>1354</v>
      </c>
      <c r="F99" s="19">
        <v>1486</v>
      </c>
      <c r="G99" s="19">
        <v>1497</v>
      </c>
      <c r="H99" s="19">
        <v>1278</v>
      </c>
      <c r="I99" s="19">
        <v>1632</v>
      </c>
      <c r="J99" s="19">
        <v>1414</v>
      </c>
      <c r="K99" s="19">
        <v>1356</v>
      </c>
      <c r="L99" s="19">
        <v>1577</v>
      </c>
      <c r="M99" s="19">
        <v>1449</v>
      </c>
      <c r="N99" s="51"/>
      <c r="O99" s="19">
        <v>1477</v>
      </c>
      <c r="P99" s="19">
        <v>1531</v>
      </c>
      <c r="Q99" s="12"/>
      <c r="R99" s="12"/>
      <c r="S99" s="12"/>
      <c r="T99" s="12"/>
      <c r="U99" s="12"/>
      <c r="V99" s="12"/>
      <c r="W99" s="12"/>
      <c r="X99" s="12"/>
      <c r="Y99" s="13"/>
      <c r="Z99" s="11" t="s">
        <v>5</v>
      </c>
      <c r="AA99" s="21">
        <f t="shared" si="37"/>
        <v>1472</v>
      </c>
      <c r="AB99" s="54"/>
      <c r="AC99" s="20">
        <f t="shared" si="38"/>
        <v>19136</v>
      </c>
    </row>
    <row r="100" spans="1:32" x14ac:dyDescent="0.25">
      <c r="A100" s="54"/>
      <c r="B100" s="11" t="s">
        <v>6</v>
      </c>
      <c r="C100" s="12">
        <v>1</v>
      </c>
      <c r="D100" s="19">
        <v>0</v>
      </c>
      <c r="E100" s="19">
        <v>6</v>
      </c>
      <c r="F100" s="19">
        <v>4</v>
      </c>
      <c r="G100" s="19">
        <v>4</v>
      </c>
      <c r="H100" s="19">
        <v>7</v>
      </c>
      <c r="I100" s="19">
        <v>1</v>
      </c>
      <c r="J100" s="19">
        <v>2</v>
      </c>
      <c r="K100" s="19">
        <v>6</v>
      </c>
      <c r="L100" s="19">
        <v>3</v>
      </c>
      <c r="M100" s="19">
        <v>3</v>
      </c>
      <c r="N100" s="51"/>
      <c r="O100" s="19">
        <v>7</v>
      </c>
      <c r="P100" s="19">
        <v>6</v>
      </c>
      <c r="Q100" s="12"/>
      <c r="R100" s="12"/>
      <c r="S100" s="12"/>
      <c r="T100" s="12"/>
      <c r="U100" s="12"/>
      <c r="V100" s="12"/>
      <c r="W100" s="12"/>
      <c r="X100" s="12"/>
      <c r="Y100" s="13"/>
      <c r="Z100" s="11" t="s">
        <v>6</v>
      </c>
      <c r="AA100" s="21">
        <f t="shared" si="37"/>
        <v>3.85</v>
      </c>
      <c r="AB100" s="54"/>
      <c r="AC100" s="20">
        <f t="shared" si="38"/>
        <v>50</v>
      </c>
    </row>
    <row r="101" spans="1:32" x14ac:dyDescent="0.25">
      <c r="A101" s="54"/>
      <c r="B101" s="11" t="s">
        <v>7</v>
      </c>
      <c r="C101" s="12">
        <v>3</v>
      </c>
      <c r="D101" s="19">
        <v>2</v>
      </c>
      <c r="E101" s="19">
        <v>1</v>
      </c>
      <c r="F101" s="19">
        <v>2</v>
      </c>
      <c r="G101" s="19">
        <v>2</v>
      </c>
      <c r="H101" s="19">
        <v>1</v>
      </c>
      <c r="I101" s="19">
        <v>4</v>
      </c>
      <c r="J101" s="19">
        <v>2</v>
      </c>
      <c r="K101" s="19">
        <v>0</v>
      </c>
      <c r="L101" s="19">
        <v>4</v>
      </c>
      <c r="M101" s="19">
        <v>2</v>
      </c>
      <c r="N101" s="51"/>
      <c r="O101" s="19">
        <v>2</v>
      </c>
      <c r="P101" s="19">
        <v>2</v>
      </c>
      <c r="Q101" s="12"/>
      <c r="R101" s="12"/>
      <c r="S101" s="12"/>
      <c r="T101" s="12"/>
      <c r="U101" s="12"/>
      <c r="V101" s="12"/>
      <c r="W101" s="12"/>
      <c r="X101" s="12"/>
      <c r="Y101" s="13"/>
      <c r="Z101" s="11" t="s">
        <v>7</v>
      </c>
      <c r="AA101" s="21">
        <f t="shared" si="37"/>
        <v>2.08</v>
      </c>
      <c r="AB101" s="54"/>
      <c r="AC101" s="20">
        <f>SUM(C101:Y101)</f>
        <v>27</v>
      </c>
    </row>
    <row r="102" spans="1:32" x14ac:dyDescent="0.25">
      <c r="A102" s="54"/>
      <c r="B102" s="11" t="s">
        <v>8</v>
      </c>
      <c r="C102" s="12">
        <f>C98-C99</f>
        <v>-169</v>
      </c>
      <c r="D102" s="12">
        <f t="shared" ref="D102:O102" si="62">D98-D99</f>
        <v>-288</v>
      </c>
      <c r="E102" s="12">
        <f t="shared" si="62"/>
        <v>379</v>
      </c>
      <c r="F102" s="12">
        <f t="shared" si="62"/>
        <v>-68</v>
      </c>
      <c r="G102" s="12">
        <f t="shared" si="62"/>
        <v>118</v>
      </c>
      <c r="H102" s="12">
        <f t="shared" si="62"/>
        <v>544</v>
      </c>
      <c r="I102" s="12">
        <f t="shared" si="62"/>
        <v>-284</v>
      </c>
      <c r="J102" s="12">
        <f t="shared" si="62"/>
        <v>-2</v>
      </c>
      <c r="K102" s="12">
        <f t="shared" si="62"/>
        <v>486</v>
      </c>
      <c r="L102" s="12">
        <f t="shared" si="62"/>
        <v>-33</v>
      </c>
      <c r="M102" s="12">
        <f t="shared" si="62"/>
        <v>-12</v>
      </c>
      <c r="N102" s="51"/>
      <c r="O102" s="12">
        <f t="shared" si="62"/>
        <v>199</v>
      </c>
      <c r="P102" s="12">
        <f t="shared" ref="P102" si="63">P98-P99</f>
        <v>113</v>
      </c>
      <c r="Q102" s="12"/>
      <c r="R102" s="12"/>
      <c r="S102" s="12"/>
      <c r="T102" s="12"/>
      <c r="U102" s="12"/>
      <c r="V102" s="12"/>
      <c r="W102" s="12"/>
      <c r="X102" s="12"/>
      <c r="Y102" s="12"/>
      <c r="Z102" s="11" t="s">
        <v>8</v>
      </c>
      <c r="AA102" s="21">
        <f t="shared" si="37"/>
        <v>75.62</v>
      </c>
      <c r="AB102" s="54"/>
      <c r="AC102" s="20">
        <f t="shared" si="38"/>
        <v>983</v>
      </c>
    </row>
    <row r="103" spans="1:32" x14ac:dyDescent="0.25">
      <c r="A103" s="55"/>
      <c r="B103" s="14" t="s">
        <v>9</v>
      </c>
      <c r="C103" s="15">
        <f>ROUND(-100+(C98/C99)*100,2)</f>
        <v>-11.12</v>
      </c>
      <c r="D103" s="15">
        <f t="shared" ref="D103:O103" si="64">ROUND(-100+(D98/D99)*100,2)</f>
        <v>-18.399999999999999</v>
      </c>
      <c r="E103" s="15">
        <f t="shared" si="64"/>
        <v>27.99</v>
      </c>
      <c r="F103" s="15">
        <f t="shared" si="64"/>
        <v>-4.58</v>
      </c>
      <c r="G103" s="15">
        <f t="shared" si="64"/>
        <v>7.88</v>
      </c>
      <c r="H103" s="15">
        <f t="shared" si="64"/>
        <v>42.57</v>
      </c>
      <c r="I103" s="15">
        <f t="shared" si="64"/>
        <v>-17.399999999999999</v>
      </c>
      <c r="J103" s="15">
        <f t="shared" si="64"/>
        <v>-0.14000000000000001</v>
      </c>
      <c r="K103" s="15">
        <f t="shared" si="64"/>
        <v>35.840000000000003</v>
      </c>
      <c r="L103" s="15">
        <f t="shared" si="64"/>
        <v>-2.09</v>
      </c>
      <c r="M103" s="15">
        <f t="shared" si="64"/>
        <v>-0.83</v>
      </c>
      <c r="N103" s="52"/>
      <c r="O103" s="15">
        <f t="shared" si="64"/>
        <v>13.47</v>
      </c>
      <c r="P103" s="15">
        <f t="shared" ref="P103" si="65">ROUND(-100+(P98/P99)*100,2)</f>
        <v>7.38</v>
      </c>
      <c r="Q103" s="15"/>
      <c r="R103" s="15"/>
      <c r="S103" s="15"/>
      <c r="T103" s="15"/>
      <c r="U103" s="15"/>
      <c r="V103" s="15"/>
      <c r="W103" s="15"/>
      <c r="X103" s="15"/>
      <c r="Y103" s="15"/>
      <c r="Z103" s="14" t="s">
        <v>9</v>
      </c>
      <c r="AA103" s="21">
        <f t="shared" si="37"/>
        <v>6.2</v>
      </c>
      <c r="AB103" s="55"/>
      <c r="AC103" s="20">
        <f t="shared" si="38"/>
        <v>80.570000000000007</v>
      </c>
    </row>
    <row r="104" spans="1:32" x14ac:dyDescent="0.25">
      <c r="A104" s="53" t="s">
        <v>24</v>
      </c>
      <c r="B104" s="8" t="s">
        <v>4</v>
      </c>
      <c r="C104" s="9">
        <v>1746</v>
      </c>
      <c r="D104" s="9">
        <v>1488</v>
      </c>
      <c r="E104" s="9">
        <v>1140</v>
      </c>
      <c r="F104" s="9">
        <v>1450</v>
      </c>
      <c r="G104" s="9">
        <v>1491</v>
      </c>
      <c r="H104" s="9">
        <v>1278</v>
      </c>
      <c r="I104" s="9">
        <v>1332</v>
      </c>
      <c r="J104" s="9">
        <v>1503</v>
      </c>
      <c r="K104" s="9">
        <v>1527</v>
      </c>
      <c r="L104" s="9">
        <v>1584</v>
      </c>
      <c r="M104" s="50" t="s">
        <v>28</v>
      </c>
      <c r="N104" s="9">
        <v>1671</v>
      </c>
      <c r="O104" s="9">
        <v>1474</v>
      </c>
      <c r="P104" s="9">
        <v>1439</v>
      </c>
      <c r="Q104" s="9"/>
      <c r="R104" s="9"/>
      <c r="S104" s="9"/>
      <c r="T104" s="9"/>
      <c r="U104" s="9"/>
      <c r="V104" s="9"/>
      <c r="W104" s="9"/>
      <c r="X104" s="9"/>
      <c r="Y104" s="10"/>
      <c r="Z104" s="8" t="s">
        <v>4</v>
      </c>
      <c r="AA104" s="21">
        <f t="shared" si="37"/>
        <v>1471</v>
      </c>
      <c r="AB104" s="53" t="s">
        <v>24</v>
      </c>
      <c r="AC104" s="20">
        <f t="shared" si="38"/>
        <v>19123</v>
      </c>
      <c r="AD104">
        <f t="shared" si="39"/>
        <v>5</v>
      </c>
      <c r="AE104">
        <f t="shared" si="40"/>
        <v>8</v>
      </c>
      <c r="AF104">
        <f t="shared" si="41"/>
        <v>-5.21</v>
      </c>
    </row>
    <row r="105" spans="1:32" x14ac:dyDescent="0.25">
      <c r="A105" s="54"/>
      <c r="B105" s="11" t="s">
        <v>5</v>
      </c>
      <c r="C105" s="12">
        <v>1271</v>
      </c>
      <c r="D105" s="12">
        <v>1511</v>
      </c>
      <c r="E105" s="19">
        <v>1707</v>
      </c>
      <c r="F105" s="19">
        <v>1673</v>
      </c>
      <c r="G105" s="19">
        <v>1594</v>
      </c>
      <c r="H105" s="19">
        <v>1822</v>
      </c>
      <c r="I105" s="19">
        <v>1603</v>
      </c>
      <c r="J105" s="19">
        <v>1497</v>
      </c>
      <c r="K105" s="19">
        <v>1453</v>
      </c>
      <c r="L105" s="19">
        <v>1522</v>
      </c>
      <c r="M105" s="51"/>
      <c r="N105" s="19">
        <v>1727</v>
      </c>
      <c r="O105" s="19">
        <v>1461</v>
      </c>
      <c r="P105" s="19">
        <v>1618</v>
      </c>
      <c r="Q105" s="12"/>
      <c r="R105" s="12"/>
      <c r="S105" s="12"/>
      <c r="T105" s="12"/>
      <c r="U105" s="12"/>
      <c r="V105" s="12"/>
      <c r="W105" s="12"/>
      <c r="X105" s="12"/>
      <c r="Y105" s="13"/>
      <c r="Z105" s="11" t="s">
        <v>5</v>
      </c>
      <c r="AA105" s="21">
        <f t="shared" si="37"/>
        <v>1573.77</v>
      </c>
      <c r="AB105" s="54"/>
      <c r="AC105" s="20">
        <f t="shared" si="38"/>
        <v>20459</v>
      </c>
    </row>
    <row r="106" spans="1:32" x14ac:dyDescent="0.25">
      <c r="A106" s="54"/>
      <c r="B106" s="11" t="s">
        <v>6</v>
      </c>
      <c r="C106" s="12">
        <v>5</v>
      </c>
      <c r="D106" s="12">
        <v>4</v>
      </c>
      <c r="E106" s="19">
        <v>1</v>
      </c>
      <c r="F106" s="19">
        <v>3</v>
      </c>
      <c r="G106" s="19">
        <v>2</v>
      </c>
      <c r="H106" s="19">
        <v>1</v>
      </c>
      <c r="I106" s="19">
        <v>2</v>
      </c>
      <c r="J106" s="19">
        <v>1</v>
      </c>
      <c r="K106" s="19">
        <v>2</v>
      </c>
      <c r="L106" s="19">
        <v>3</v>
      </c>
      <c r="M106" s="51"/>
      <c r="N106" s="19">
        <v>4</v>
      </c>
      <c r="O106" s="19">
        <v>2</v>
      </c>
      <c r="P106" s="19">
        <v>4</v>
      </c>
      <c r="Q106" s="12"/>
      <c r="R106" s="12"/>
      <c r="S106" s="12"/>
      <c r="T106" s="12"/>
      <c r="U106" s="12"/>
      <c r="V106" s="12"/>
      <c r="W106" s="12"/>
      <c r="X106" s="12"/>
      <c r="Y106" s="13"/>
      <c r="Z106" s="11" t="s">
        <v>6</v>
      </c>
      <c r="AA106" s="21">
        <f t="shared" si="37"/>
        <v>2.62</v>
      </c>
      <c r="AB106" s="54"/>
      <c r="AC106" s="20">
        <f t="shared" si="38"/>
        <v>34</v>
      </c>
    </row>
    <row r="107" spans="1:32" x14ac:dyDescent="0.25">
      <c r="A107" s="54"/>
      <c r="B107" s="11" t="s">
        <v>7</v>
      </c>
      <c r="C107" s="12">
        <v>1</v>
      </c>
      <c r="D107" s="19">
        <v>3</v>
      </c>
      <c r="E107" s="19">
        <v>5</v>
      </c>
      <c r="F107" s="19">
        <v>3</v>
      </c>
      <c r="G107" s="19">
        <v>2</v>
      </c>
      <c r="H107" s="19">
        <v>7</v>
      </c>
      <c r="I107" s="19">
        <v>4</v>
      </c>
      <c r="J107" s="19">
        <v>1</v>
      </c>
      <c r="K107" s="19">
        <v>2</v>
      </c>
      <c r="L107" s="19">
        <v>5</v>
      </c>
      <c r="M107" s="51"/>
      <c r="N107" s="19">
        <v>4</v>
      </c>
      <c r="O107" s="19">
        <v>1</v>
      </c>
      <c r="P107" s="19">
        <v>4</v>
      </c>
      <c r="Q107" s="12"/>
      <c r="R107" s="12"/>
      <c r="S107" s="12"/>
      <c r="T107" s="12"/>
      <c r="U107" s="12"/>
      <c r="V107" s="12"/>
      <c r="W107" s="12"/>
      <c r="X107" s="12"/>
      <c r="Y107" s="13"/>
      <c r="Z107" s="11" t="s">
        <v>7</v>
      </c>
      <c r="AA107" s="21">
        <f t="shared" si="37"/>
        <v>3.23</v>
      </c>
      <c r="AB107" s="54"/>
      <c r="AC107" s="20">
        <f t="shared" si="38"/>
        <v>42</v>
      </c>
    </row>
    <row r="108" spans="1:32" x14ac:dyDescent="0.25">
      <c r="A108" s="54"/>
      <c r="B108" s="11" t="s">
        <v>8</v>
      </c>
      <c r="C108" s="12">
        <f>C104-C105</f>
        <v>475</v>
      </c>
      <c r="D108" s="12">
        <f t="shared" ref="D108:O108" si="66">D104-D105</f>
        <v>-23</v>
      </c>
      <c r="E108" s="12">
        <f t="shared" si="66"/>
        <v>-567</v>
      </c>
      <c r="F108" s="12">
        <f t="shared" si="66"/>
        <v>-223</v>
      </c>
      <c r="G108" s="12">
        <f t="shared" si="66"/>
        <v>-103</v>
      </c>
      <c r="H108" s="12">
        <f t="shared" si="66"/>
        <v>-544</v>
      </c>
      <c r="I108" s="12">
        <f t="shared" si="66"/>
        <v>-271</v>
      </c>
      <c r="J108" s="12">
        <f t="shared" si="66"/>
        <v>6</v>
      </c>
      <c r="K108" s="12">
        <f t="shared" si="66"/>
        <v>74</v>
      </c>
      <c r="L108" s="12">
        <f t="shared" si="66"/>
        <v>62</v>
      </c>
      <c r="M108" s="51"/>
      <c r="N108" s="12">
        <f t="shared" si="66"/>
        <v>-56</v>
      </c>
      <c r="O108" s="12">
        <f t="shared" si="66"/>
        <v>13</v>
      </c>
      <c r="P108" s="12">
        <f t="shared" ref="P108" si="67">P104-P105</f>
        <v>-179</v>
      </c>
      <c r="Q108" s="12"/>
      <c r="R108" s="12"/>
      <c r="S108" s="12"/>
      <c r="T108" s="12"/>
      <c r="U108" s="12"/>
      <c r="V108" s="12"/>
      <c r="W108" s="12"/>
      <c r="X108" s="12"/>
      <c r="Y108" s="12"/>
      <c r="Z108" s="11" t="s">
        <v>8</v>
      </c>
      <c r="AA108" s="21">
        <f t="shared" si="37"/>
        <v>-102.77</v>
      </c>
      <c r="AB108" s="54"/>
      <c r="AC108" s="20">
        <f t="shared" si="38"/>
        <v>-1336</v>
      </c>
    </row>
    <row r="109" spans="1:32" x14ac:dyDescent="0.25">
      <c r="A109" s="55"/>
      <c r="B109" s="14" t="s">
        <v>9</v>
      </c>
      <c r="C109" s="15">
        <f>ROUND(-100+(C104/C105)*100,2)</f>
        <v>37.369999999999997</v>
      </c>
      <c r="D109" s="15">
        <f t="shared" ref="D109:O109" si="68">ROUND(-100+(D104/D105)*100,2)</f>
        <v>-1.52</v>
      </c>
      <c r="E109" s="15">
        <f t="shared" si="68"/>
        <v>-33.22</v>
      </c>
      <c r="F109" s="15">
        <f t="shared" si="68"/>
        <v>-13.33</v>
      </c>
      <c r="G109" s="15">
        <f t="shared" si="68"/>
        <v>-6.46</v>
      </c>
      <c r="H109" s="15">
        <f t="shared" si="68"/>
        <v>-29.86</v>
      </c>
      <c r="I109" s="15">
        <f t="shared" si="68"/>
        <v>-16.91</v>
      </c>
      <c r="J109" s="15">
        <f t="shared" si="68"/>
        <v>0.4</v>
      </c>
      <c r="K109" s="15">
        <f t="shared" si="68"/>
        <v>5.09</v>
      </c>
      <c r="L109" s="15">
        <f t="shared" si="68"/>
        <v>4.07</v>
      </c>
      <c r="M109" s="52"/>
      <c r="N109" s="15">
        <f t="shared" si="68"/>
        <v>-3.24</v>
      </c>
      <c r="O109" s="15">
        <f t="shared" si="68"/>
        <v>0.89</v>
      </c>
      <c r="P109" s="15">
        <f t="shared" ref="P109" si="69">ROUND(-100+(P104/P105)*100,2)</f>
        <v>-11.06</v>
      </c>
      <c r="Q109" s="15"/>
      <c r="R109" s="15"/>
      <c r="S109" s="15"/>
      <c r="T109" s="15"/>
      <c r="U109" s="15"/>
      <c r="V109" s="15"/>
      <c r="W109" s="15"/>
      <c r="X109" s="15"/>
      <c r="Y109" s="15"/>
      <c r="Z109" s="14" t="s">
        <v>9</v>
      </c>
      <c r="AA109" s="21">
        <f t="shared" si="37"/>
        <v>-5.21</v>
      </c>
      <c r="AB109" s="55"/>
      <c r="AC109" s="20">
        <f t="shared" si="38"/>
        <v>-67.780000000000015</v>
      </c>
    </row>
    <row r="110" spans="1:32" x14ac:dyDescent="0.25">
      <c r="C110" s="25">
        <f>SUM(C104,C98,C92,C86,C80,C74,C68,C62,C56,C50,C44,C38,C32,C26,C20,C14,C8,C2)</f>
        <v>26084</v>
      </c>
      <c r="D110" s="25">
        <f t="shared" ref="D110:O110" si="70">SUM(D104,D98,D92,D86,D80,D74,D68,D62,D56,D50,D44,D38,D32,D26,D20,D14,D8,D2)</f>
        <v>26387</v>
      </c>
      <c r="E110" s="25">
        <f t="shared" si="70"/>
        <v>26986</v>
      </c>
      <c r="F110" s="25">
        <f t="shared" si="70"/>
        <v>27277</v>
      </c>
      <c r="G110" s="25">
        <f t="shared" si="70"/>
        <v>27520</v>
      </c>
      <c r="H110" s="25">
        <f t="shared" si="70"/>
        <v>27202</v>
      </c>
      <c r="I110" s="25">
        <f t="shared" si="70"/>
        <v>28074</v>
      </c>
      <c r="J110" s="25">
        <f t="shared" si="70"/>
        <v>27787</v>
      </c>
      <c r="K110" s="25">
        <f t="shared" si="70"/>
        <v>28529</v>
      </c>
      <c r="L110" s="25">
        <f t="shared" si="70"/>
        <v>28010</v>
      </c>
      <c r="M110" s="25">
        <f t="shared" si="70"/>
        <v>18821</v>
      </c>
      <c r="N110" s="25">
        <f t="shared" si="70"/>
        <v>19087</v>
      </c>
      <c r="O110" s="25">
        <f t="shared" si="70"/>
        <v>18471</v>
      </c>
      <c r="P110" s="25">
        <f t="shared" ref="P110:Y110" si="71">SUM(P104,P98,P92,P86,P80,P74,P68,P62,P56,P50,P44,P38,P32,P26,P20,P14,P8,P2)</f>
        <v>27921</v>
      </c>
      <c r="Q110" s="25">
        <f t="shared" si="71"/>
        <v>0</v>
      </c>
      <c r="R110" s="25">
        <f t="shared" si="71"/>
        <v>0</v>
      </c>
      <c r="S110" s="25">
        <f t="shared" si="71"/>
        <v>0</v>
      </c>
      <c r="T110" s="25">
        <f t="shared" si="71"/>
        <v>0</v>
      </c>
      <c r="U110" s="25">
        <f t="shared" si="71"/>
        <v>0</v>
      </c>
      <c r="V110" s="25">
        <f t="shared" si="71"/>
        <v>0</v>
      </c>
      <c r="W110" s="25">
        <f t="shared" si="71"/>
        <v>0</v>
      </c>
      <c r="X110" s="25">
        <f t="shared" si="71"/>
        <v>0</v>
      </c>
      <c r="Y110" s="25">
        <f t="shared" si="71"/>
        <v>0</v>
      </c>
    </row>
    <row r="111" spans="1:32" x14ac:dyDescent="0.25">
      <c r="C111" s="25">
        <f>SUM(C105,C99,C93,C87,C81,C75,C69,C63,C57,C51,C45,C39,C33,C27,C21,C15,C9,C3)</f>
        <v>26084</v>
      </c>
      <c r="D111" s="25">
        <f t="shared" ref="D111:O111" si="72">SUM(D105,D99,D93,D87,D81,D75,D69,D63,D57,D51,D45,D39,D33,D27,D21,D15,D9,D3)</f>
        <v>26387</v>
      </c>
      <c r="E111" s="25">
        <f t="shared" si="72"/>
        <v>26986</v>
      </c>
      <c r="F111" s="25">
        <f t="shared" si="72"/>
        <v>27277</v>
      </c>
      <c r="G111" s="25">
        <f t="shared" si="72"/>
        <v>27520</v>
      </c>
      <c r="H111" s="25">
        <f t="shared" si="72"/>
        <v>27202</v>
      </c>
      <c r="I111" s="25">
        <f t="shared" si="72"/>
        <v>28074</v>
      </c>
      <c r="J111" s="25">
        <f t="shared" si="72"/>
        <v>27787</v>
      </c>
      <c r="K111" s="25">
        <f t="shared" si="72"/>
        <v>28529</v>
      </c>
      <c r="L111" s="25">
        <f t="shared" si="72"/>
        <v>28010</v>
      </c>
      <c r="M111" s="25">
        <f t="shared" si="72"/>
        <v>18821</v>
      </c>
      <c r="N111" s="25">
        <f t="shared" si="72"/>
        <v>19087</v>
      </c>
      <c r="O111" s="25">
        <f t="shared" si="72"/>
        <v>18471</v>
      </c>
      <c r="P111" s="25">
        <f t="shared" ref="P111:Y111" si="73">SUM(P105,P99,P93,P87,P81,P75,P69,P63,P57,P51,P45,P39,P33,P27,P21,P15,P9,P3)</f>
        <v>27921</v>
      </c>
      <c r="Q111" s="25">
        <f t="shared" si="73"/>
        <v>0</v>
      </c>
      <c r="R111" s="25">
        <f t="shared" si="73"/>
        <v>0</v>
      </c>
      <c r="S111" s="25">
        <f t="shared" si="73"/>
        <v>0</v>
      </c>
      <c r="T111" s="25">
        <f t="shared" si="73"/>
        <v>0</v>
      </c>
      <c r="U111" s="25">
        <f t="shared" si="73"/>
        <v>0</v>
      </c>
      <c r="V111" s="25">
        <f t="shared" si="73"/>
        <v>0</v>
      </c>
      <c r="W111" s="25">
        <f t="shared" si="73"/>
        <v>0</v>
      </c>
      <c r="X111" s="25">
        <f t="shared" si="73"/>
        <v>0</v>
      </c>
      <c r="Y111" s="25">
        <f t="shared" si="73"/>
        <v>0</v>
      </c>
    </row>
  </sheetData>
  <mergeCells count="54">
    <mergeCell ref="A68:A73"/>
    <mergeCell ref="A2:A7"/>
    <mergeCell ref="A8:A13"/>
    <mergeCell ref="A14:A19"/>
    <mergeCell ref="A20:A25"/>
    <mergeCell ref="A26:A31"/>
    <mergeCell ref="A32:A37"/>
    <mergeCell ref="A38:A43"/>
    <mergeCell ref="A44:A49"/>
    <mergeCell ref="A50:A55"/>
    <mergeCell ref="A56:A61"/>
    <mergeCell ref="A62:A67"/>
    <mergeCell ref="A74:A79"/>
    <mergeCell ref="A80:A85"/>
    <mergeCell ref="A86:A91"/>
    <mergeCell ref="A104:A109"/>
    <mergeCell ref="A98:A103"/>
    <mergeCell ref="A92:A97"/>
    <mergeCell ref="AB2:AB7"/>
    <mergeCell ref="AB8:AB13"/>
    <mergeCell ref="AB14:AB19"/>
    <mergeCell ref="AB20:AB25"/>
    <mergeCell ref="AB26:AB31"/>
    <mergeCell ref="AB98:AB103"/>
    <mergeCell ref="AB104:AB109"/>
    <mergeCell ref="AB38:AB43"/>
    <mergeCell ref="AB44:AB49"/>
    <mergeCell ref="AB50:AB55"/>
    <mergeCell ref="AB56:AB61"/>
    <mergeCell ref="AB62:AB67"/>
    <mergeCell ref="AB68:AB73"/>
    <mergeCell ref="M32:M37"/>
    <mergeCell ref="AB74:AB79"/>
    <mergeCell ref="AB80:AB85"/>
    <mergeCell ref="AB86:AB91"/>
    <mergeCell ref="AB92:AB97"/>
    <mergeCell ref="AB32:AB37"/>
    <mergeCell ref="O44:O49"/>
    <mergeCell ref="N38:N43"/>
    <mergeCell ref="O50:O55"/>
    <mergeCell ref="M56:M61"/>
    <mergeCell ref="N62:N67"/>
    <mergeCell ref="O2:O7"/>
    <mergeCell ref="M8:M13"/>
    <mergeCell ref="O14:O19"/>
    <mergeCell ref="O20:O25"/>
    <mergeCell ref="O26:O31"/>
    <mergeCell ref="M104:M109"/>
    <mergeCell ref="N68:N73"/>
    <mergeCell ref="M74:M79"/>
    <mergeCell ref="M80:M85"/>
    <mergeCell ref="N92:N97"/>
    <mergeCell ref="N86:N91"/>
    <mergeCell ref="N98:N10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zoomScale="80" zoomScaleNormal="80" workbookViewId="0"/>
  </sheetViews>
  <sheetFormatPr defaultRowHeight="15" x14ac:dyDescent="0.25"/>
  <cols>
    <col min="2" max="19" width="9.85546875" style="1" customWidth="1"/>
  </cols>
  <sheetData>
    <row r="1" spans="1:20" x14ac:dyDescent="0.25">
      <c r="A1" s="22" t="s">
        <v>27</v>
      </c>
      <c r="B1" s="23" t="s">
        <v>1</v>
      </c>
      <c r="C1" s="23" t="s">
        <v>2</v>
      </c>
      <c r="D1" s="23" t="s">
        <v>3</v>
      </c>
      <c r="E1" s="23" t="s">
        <v>29</v>
      </c>
      <c r="F1" s="24" t="s">
        <v>11</v>
      </c>
      <c r="G1" s="24" t="s">
        <v>12</v>
      </c>
      <c r="H1" s="23" t="s">
        <v>13</v>
      </c>
      <c r="I1" s="23" t="s">
        <v>14</v>
      </c>
      <c r="J1" s="23" t="s">
        <v>15</v>
      </c>
      <c r="K1" s="23" t="s">
        <v>16</v>
      </c>
      <c r="L1" s="23" t="s">
        <v>30</v>
      </c>
      <c r="M1" s="23" t="s">
        <v>31</v>
      </c>
      <c r="N1" s="23" t="s">
        <v>21</v>
      </c>
      <c r="O1" s="23" t="s">
        <v>19</v>
      </c>
      <c r="P1" s="23" t="s">
        <v>20</v>
      </c>
      <c r="Q1" s="23" t="s">
        <v>22</v>
      </c>
      <c r="R1" s="23" t="s">
        <v>23</v>
      </c>
      <c r="S1" s="23" t="s">
        <v>32</v>
      </c>
    </row>
    <row r="2" spans="1:20" x14ac:dyDescent="0.25">
      <c r="A2" s="8" t="s">
        <v>4</v>
      </c>
      <c r="B2" s="1">
        <f>RawData!AA2</f>
        <v>1557.15</v>
      </c>
      <c r="C2" s="1">
        <f>RawData!AA8</f>
        <v>1428.85</v>
      </c>
      <c r="D2" s="1">
        <f>RawData!AA14</f>
        <v>1511.15</v>
      </c>
      <c r="E2" s="1">
        <f>RawData!AA20</f>
        <v>1623.46</v>
      </c>
      <c r="F2" s="1">
        <f>RawData!AA26</f>
        <v>1651.31</v>
      </c>
      <c r="G2" s="1">
        <f>RawData!AA32</f>
        <v>1592.92</v>
      </c>
      <c r="H2" s="1">
        <f>RawData!AA38</f>
        <v>1605.46</v>
      </c>
      <c r="I2" s="1">
        <f>RawData!AA44</f>
        <v>1498.46</v>
      </c>
      <c r="J2" s="1">
        <f>RawData!AA50</f>
        <v>1414.85</v>
      </c>
      <c r="K2" s="1">
        <f>RawData!AA56</f>
        <v>1591.23</v>
      </c>
      <c r="L2" s="1">
        <f>RawData!AA62</f>
        <v>1369</v>
      </c>
      <c r="M2" s="1">
        <f>RawData!AA68</f>
        <v>1559.54</v>
      </c>
      <c r="N2" s="1">
        <f>RawData!AA74</f>
        <v>1559.69</v>
      </c>
      <c r="O2" s="1">
        <f>RawData!AA80</f>
        <v>1542.15</v>
      </c>
      <c r="P2" s="1">
        <f>RawData!AA86</f>
        <v>1464.23</v>
      </c>
      <c r="Q2" s="1">
        <f>RawData!AA92</f>
        <v>1562.38</v>
      </c>
      <c r="R2" s="1">
        <f>RawData!AA98</f>
        <v>1547.62</v>
      </c>
      <c r="S2" s="1">
        <f>RawData!AA104</f>
        <v>1471</v>
      </c>
      <c r="T2" s="20">
        <f>AVERAGE(B2:S2)</f>
        <v>1530.5805555555553</v>
      </c>
    </row>
    <row r="3" spans="1:20" x14ac:dyDescent="0.25">
      <c r="A3" s="11" t="s">
        <v>5</v>
      </c>
      <c r="B3" s="1">
        <f>RawData!AA3</f>
        <v>1505.85</v>
      </c>
      <c r="C3" s="1">
        <f>RawData!AA9</f>
        <v>1575.62</v>
      </c>
      <c r="D3" s="1">
        <f>RawData!AA15</f>
        <v>1462.38</v>
      </c>
      <c r="E3" s="1">
        <f>RawData!AA21</f>
        <v>1481.08</v>
      </c>
      <c r="F3" s="1">
        <f>RawData!AA27</f>
        <v>1476.31</v>
      </c>
      <c r="G3" s="1">
        <f>RawData!AA33</f>
        <v>1533.08</v>
      </c>
      <c r="H3" s="1">
        <f>RawData!AA39</f>
        <v>1512.62</v>
      </c>
      <c r="I3" s="1">
        <f>RawData!AA45</f>
        <v>1574</v>
      </c>
      <c r="J3" s="1">
        <f>RawData!AA51</f>
        <v>1719.08</v>
      </c>
      <c r="K3" s="1">
        <f>RawData!AA57</f>
        <v>1473.31</v>
      </c>
      <c r="L3" s="1">
        <f>RawData!AA63</f>
        <v>1714.92</v>
      </c>
      <c r="M3" s="1">
        <f>RawData!AA69</f>
        <v>1416.46</v>
      </c>
      <c r="N3" s="1">
        <f>RawData!AA75</f>
        <v>1512</v>
      </c>
      <c r="O3" s="1">
        <f>RawData!AA81</f>
        <v>1471.92</v>
      </c>
      <c r="P3" s="1">
        <f>RawData!AA87</f>
        <v>1555.31</v>
      </c>
      <c r="Q3" s="1">
        <f>RawData!AA93</f>
        <v>1520.77</v>
      </c>
      <c r="R3" s="1">
        <f>RawData!AA99</f>
        <v>1472</v>
      </c>
      <c r="S3" s="1">
        <f>RawData!AA105</f>
        <v>1573.77</v>
      </c>
      <c r="T3" s="20">
        <f t="shared" ref="T3:T4" si="0">AVERAGE(B3:S3)</f>
        <v>1530.5822222222223</v>
      </c>
    </row>
    <row r="4" spans="1:20" x14ac:dyDescent="0.25">
      <c r="A4" s="11" t="s">
        <v>6</v>
      </c>
      <c r="B4" s="1">
        <f>RawData!AA4</f>
        <v>3.15</v>
      </c>
      <c r="C4" s="1">
        <f>RawData!AA10</f>
        <v>2</v>
      </c>
      <c r="D4" s="1">
        <f>RawData!AA16</f>
        <v>2.54</v>
      </c>
      <c r="E4" s="1">
        <f>RawData!AA22</f>
        <v>4.2300000000000004</v>
      </c>
      <c r="F4" s="1">
        <f>RawData!AA28</f>
        <v>4.1500000000000004</v>
      </c>
      <c r="G4" s="1">
        <f>RawData!AA34</f>
        <v>3.85</v>
      </c>
      <c r="H4" s="1">
        <f>RawData!AA40</f>
        <v>3.85</v>
      </c>
      <c r="I4" s="1">
        <f>RawData!AA46</f>
        <v>2.77</v>
      </c>
      <c r="J4" s="1">
        <f>RawData!AA52</f>
        <v>2.38</v>
      </c>
      <c r="K4" s="1">
        <f>RawData!AA58</f>
        <v>3.54</v>
      </c>
      <c r="L4" s="1">
        <f>RawData!AA64</f>
        <v>1.69</v>
      </c>
      <c r="M4" s="1">
        <f>RawData!AA70</f>
        <v>2.85</v>
      </c>
      <c r="N4" s="1">
        <f>RawData!AA76</f>
        <v>3.85</v>
      </c>
      <c r="O4" s="1">
        <f>RawData!AA82</f>
        <v>3.38</v>
      </c>
      <c r="P4" s="1">
        <f>RawData!AA88</f>
        <v>2.54</v>
      </c>
      <c r="Q4" s="1">
        <f>RawData!AA94</f>
        <v>3.46</v>
      </c>
      <c r="R4" s="1">
        <f>RawData!AA100</f>
        <v>3.85</v>
      </c>
      <c r="S4" s="1">
        <f>RawData!AA106</f>
        <v>2.62</v>
      </c>
      <c r="T4" s="20">
        <f t="shared" si="0"/>
        <v>3.1500000000000004</v>
      </c>
    </row>
    <row r="5" spans="1:20" x14ac:dyDescent="0.25">
      <c r="A5" s="11" t="s">
        <v>7</v>
      </c>
      <c r="B5" s="1">
        <f>RawData!AA5</f>
        <v>3.15</v>
      </c>
      <c r="C5" s="1">
        <f>RawData!AA11</f>
        <v>3.31</v>
      </c>
      <c r="D5" s="1">
        <f>RawData!AA17</f>
        <v>2.38</v>
      </c>
      <c r="E5" s="1">
        <f>RawData!AA23</f>
        <v>3.31</v>
      </c>
      <c r="F5" s="1">
        <f>RawData!AA29</f>
        <v>3.08</v>
      </c>
      <c r="G5" s="1">
        <f>RawData!AA35</f>
        <v>2.77</v>
      </c>
      <c r="H5" s="1">
        <f>RawData!AA41</f>
        <v>2.77</v>
      </c>
      <c r="I5" s="1">
        <f>RawData!AA47</f>
        <v>3.62</v>
      </c>
      <c r="J5" s="1">
        <f>RawData!AA53</f>
        <v>4.46</v>
      </c>
      <c r="K5" s="1">
        <f>RawData!AA59</f>
        <v>2.54</v>
      </c>
      <c r="L5" s="1">
        <f>RawData!AA65</f>
        <v>5.23</v>
      </c>
      <c r="M5" s="1">
        <f>RawData!AA71</f>
        <v>3.15</v>
      </c>
      <c r="N5" s="1">
        <f>RawData!AA77</f>
        <v>2.69</v>
      </c>
      <c r="O5" s="1">
        <f>RawData!AA83</f>
        <v>2.85</v>
      </c>
      <c r="P5" s="1">
        <f>RawData!AA89</f>
        <v>3.23</v>
      </c>
      <c r="Q5" s="1">
        <f>RawData!AA95</f>
        <v>2.85</v>
      </c>
      <c r="R5" s="1">
        <f>RawData!AA101</f>
        <v>2.08</v>
      </c>
      <c r="S5" s="1">
        <f>RawData!AA107</f>
        <v>3.23</v>
      </c>
      <c r="T5" s="20">
        <f>AVERAGE(B5:S5)</f>
        <v>3.15</v>
      </c>
    </row>
    <row r="6" spans="1:20" x14ac:dyDescent="0.25">
      <c r="A6" s="11" t="s">
        <v>26</v>
      </c>
      <c r="B6" s="1">
        <f>RawData!AA6</f>
        <v>51.31</v>
      </c>
      <c r="C6" s="1">
        <f>RawData!AA12</f>
        <v>-146.77000000000001</v>
      </c>
      <c r="D6" s="1">
        <f>RawData!AA18</f>
        <v>48.77</v>
      </c>
      <c r="E6" s="1">
        <f>RawData!AA24</f>
        <v>142.38</v>
      </c>
      <c r="F6" s="1">
        <f>RawData!AA30</f>
        <v>175</v>
      </c>
      <c r="G6" s="1">
        <f>RawData!AA36</f>
        <v>59.85</v>
      </c>
      <c r="H6" s="1">
        <f>RawData!AA42</f>
        <v>92.85</v>
      </c>
      <c r="I6" s="1">
        <f>RawData!AA48</f>
        <v>-75.540000000000006</v>
      </c>
      <c r="J6" s="1">
        <f>RawData!AA54</f>
        <v>-304.23</v>
      </c>
      <c r="K6" s="1">
        <f>RawData!AA60</f>
        <v>117.92</v>
      </c>
      <c r="L6" s="1">
        <f>RawData!AA66</f>
        <v>-345.92</v>
      </c>
      <c r="M6" s="1">
        <f>RawData!AA72</f>
        <v>143.08000000000001</v>
      </c>
      <c r="N6" s="1">
        <f>RawData!AA78</f>
        <v>47.69</v>
      </c>
      <c r="O6" s="1">
        <f>RawData!AA84</f>
        <v>70.23</v>
      </c>
      <c r="P6" s="1">
        <f>RawData!AA90</f>
        <v>-91.08</v>
      </c>
      <c r="Q6" s="1">
        <f>RawData!AA96</f>
        <v>41.62</v>
      </c>
      <c r="R6" s="1">
        <f>RawData!AA102</f>
        <v>75.62</v>
      </c>
      <c r="S6" s="1">
        <f>RawData!AA108</f>
        <v>-102.77</v>
      </c>
      <c r="T6" s="20">
        <f>ROUND(AVERAGE(B6:S6),2)</f>
        <v>0</v>
      </c>
    </row>
    <row r="7" spans="1:20" x14ac:dyDescent="0.25">
      <c r="A7" s="14" t="s">
        <v>9</v>
      </c>
      <c r="B7" s="1">
        <f>RawData!AA7</f>
        <v>4.5</v>
      </c>
      <c r="C7" s="1">
        <f>RawData!AA13</f>
        <v>-8.2100000000000009</v>
      </c>
      <c r="D7" s="1">
        <f>RawData!AA19</f>
        <v>4.53</v>
      </c>
      <c r="E7" s="1">
        <f>RawData!AA25</f>
        <v>11.49</v>
      </c>
      <c r="F7" s="1">
        <f>RawData!AA31</f>
        <v>14.41</v>
      </c>
      <c r="G7" s="1">
        <f>RawData!AA37</f>
        <v>5.01</v>
      </c>
      <c r="H7" s="1">
        <f>RawData!AA43</f>
        <v>6.53</v>
      </c>
      <c r="I7" s="1">
        <f>RawData!AA49</f>
        <v>-2.82</v>
      </c>
      <c r="J7" s="1">
        <f>RawData!AA55</f>
        <v>-17.45</v>
      </c>
      <c r="K7" s="1">
        <f>RawData!AA61</f>
        <v>8.52</v>
      </c>
      <c r="L7" s="1">
        <f>RawData!AA67</f>
        <v>-18.32</v>
      </c>
      <c r="M7" s="1">
        <f>RawData!AA73</f>
        <v>11.15</v>
      </c>
      <c r="N7" s="1">
        <f>RawData!AA79</f>
        <v>4.6399999999999997</v>
      </c>
      <c r="O7" s="1">
        <f>RawData!AA85</f>
        <v>6.76</v>
      </c>
      <c r="P7" s="1">
        <f>RawData!AA91</f>
        <v>-3.7</v>
      </c>
      <c r="Q7" s="1">
        <f>RawData!AA97</f>
        <v>3.1</v>
      </c>
      <c r="R7" s="1">
        <f>RawData!AA103</f>
        <v>6.2</v>
      </c>
      <c r="S7" s="1">
        <f>RawData!AA109</f>
        <v>-5.21</v>
      </c>
      <c r="T7" s="2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="90" zoomScaleNormal="90" workbookViewId="0"/>
  </sheetViews>
  <sheetFormatPr defaultColWidth="10.140625" defaultRowHeight="15" x14ac:dyDescent="0.25"/>
  <sheetData>
    <row r="1" spans="1:20" x14ac:dyDescent="0.25">
      <c r="A1" s="22" t="str">
        <f>Graphs!A1</f>
        <v>AVG</v>
      </c>
      <c r="B1" s="26" t="str">
        <f>Graphs!B1</f>
        <v>Adelaide</v>
      </c>
      <c r="C1" s="26" t="str">
        <f>Graphs!C1</f>
        <v>Brisbane</v>
      </c>
      <c r="D1" s="26" t="str">
        <f>Graphs!D1</f>
        <v>Carlton</v>
      </c>
      <c r="E1" s="26" t="str">
        <f>Graphs!E1</f>
        <v>Coll</v>
      </c>
      <c r="F1" s="26" t="str">
        <f>Graphs!F1</f>
        <v>Essendon</v>
      </c>
      <c r="G1" s="26" t="str">
        <f>Graphs!G1</f>
        <v>Fremantle</v>
      </c>
      <c r="H1" s="26" t="str">
        <f>Graphs!H1</f>
        <v>Geelong</v>
      </c>
      <c r="I1" s="26" t="str">
        <f>Graphs!I1</f>
        <v>Gold Coast</v>
      </c>
      <c r="J1" s="26" t="str">
        <f>Graphs!J1</f>
        <v>GWS</v>
      </c>
      <c r="K1" s="26" t="str">
        <f>Graphs!K1</f>
        <v>Hawthorn</v>
      </c>
      <c r="L1" s="26" t="str">
        <f>Graphs!L1</f>
        <v>Melb</v>
      </c>
      <c r="M1" s="26" t="str">
        <f>Graphs!M1</f>
        <v>North</v>
      </c>
      <c r="N1" s="26" t="str">
        <f>Graphs!N1</f>
        <v>Port</v>
      </c>
      <c r="O1" s="26" t="str">
        <f>Graphs!O1</f>
        <v>Richmond</v>
      </c>
      <c r="P1" s="26" t="str">
        <f>Graphs!P1</f>
        <v>St. Kilda</v>
      </c>
      <c r="Q1" s="26" t="str">
        <f>Graphs!Q1</f>
        <v>Sydney</v>
      </c>
      <c r="R1" s="26" t="str">
        <f>Graphs!R1</f>
        <v>West Coast</v>
      </c>
      <c r="S1" s="26" t="str">
        <f>Graphs!S1</f>
        <v>Bulldogs</v>
      </c>
    </row>
    <row r="2" spans="1:20" x14ac:dyDescent="0.25">
      <c r="A2" s="5" t="str">
        <f>Graphs!A2</f>
        <v>For</v>
      </c>
      <c r="B2" s="27">
        <f>Graphs!B2</f>
        <v>1557.15</v>
      </c>
      <c r="C2" s="27">
        <f>Graphs!C2</f>
        <v>1428.85</v>
      </c>
      <c r="D2" s="27">
        <f>Graphs!D2</f>
        <v>1511.15</v>
      </c>
      <c r="E2" s="27">
        <f>Graphs!E2</f>
        <v>1623.46</v>
      </c>
      <c r="F2" s="27">
        <f>Graphs!F2</f>
        <v>1651.31</v>
      </c>
      <c r="G2" s="27">
        <f>Graphs!G2</f>
        <v>1592.92</v>
      </c>
      <c r="H2" s="27">
        <f>Graphs!H2</f>
        <v>1605.46</v>
      </c>
      <c r="I2" s="27">
        <f>Graphs!I2</f>
        <v>1498.46</v>
      </c>
      <c r="J2" s="27">
        <f>Graphs!J2</f>
        <v>1414.85</v>
      </c>
      <c r="K2" s="27">
        <f>Graphs!K2</f>
        <v>1591.23</v>
      </c>
      <c r="L2" s="27">
        <f>Graphs!L2</f>
        <v>1369</v>
      </c>
      <c r="M2" s="27">
        <f>Graphs!M2</f>
        <v>1559.54</v>
      </c>
      <c r="N2" s="27">
        <f>Graphs!N2</f>
        <v>1559.69</v>
      </c>
      <c r="O2" s="27">
        <f>Graphs!O2</f>
        <v>1542.15</v>
      </c>
      <c r="P2" s="27">
        <f>Graphs!P2</f>
        <v>1464.23</v>
      </c>
      <c r="Q2" s="27">
        <f>Graphs!Q2</f>
        <v>1562.38</v>
      </c>
      <c r="R2" s="27">
        <f>Graphs!R2</f>
        <v>1547.62</v>
      </c>
      <c r="S2" s="27">
        <f>Graphs!S2</f>
        <v>1471</v>
      </c>
      <c r="T2" s="5">
        <f>ROUND(AVERAGE(B2:S2),2)</f>
        <v>1530.58</v>
      </c>
    </row>
    <row r="3" spans="1:20" x14ac:dyDescent="0.25">
      <c r="A3" s="5" t="str">
        <f>Graphs!A3</f>
        <v>Against</v>
      </c>
      <c r="B3" s="27">
        <f>Graphs!B3</f>
        <v>1505.85</v>
      </c>
      <c r="C3" s="27">
        <f>Graphs!C3</f>
        <v>1575.62</v>
      </c>
      <c r="D3" s="27">
        <f>Graphs!D3</f>
        <v>1462.38</v>
      </c>
      <c r="E3" s="27">
        <f>Graphs!E3</f>
        <v>1481.08</v>
      </c>
      <c r="F3" s="27">
        <f>Graphs!F3</f>
        <v>1476.31</v>
      </c>
      <c r="G3" s="27">
        <f>Graphs!G3</f>
        <v>1533.08</v>
      </c>
      <c r="H3" s="27">
        <f>Graphs!H3</f>
        <v>1512.62</v>
      </c>
      <c r="I3" s="27">
        <f>Graphs!I3</f>
        <v>1574</v>
      </c>
      <c r="J3" s="27">
        <f>Graphs!J3</f>
        <v>1719.08</v>
      </c>
      <c r="K3" s="27">
        <f>Graphs!K3</f>
        <v>1473.31</v>
      </c>
      <c r="L3" s="27">
        <f>Graphs!L3</f>
        <v>1714.92</v>
      </c>
      <c r="M3" s="27">
        <f>Graphs!M3</f>
        <v>1416.46</v>
      </c>
      <c r="N3" s="27">
        <f>Graphs!N3</f>
        <v>1512</v>
      </c>
      <c r="O3" s="27">
        <f>Graphs!O3</f>
        <v>1471.92</v>
      </c>
      <c r="P3" s="27">
        <f>Graphs!P3</f>
        <v>1555.31</v>
      </c>
      <c r="Q3" s="27">
        <f>Graphs!Q3</f>
        <v>1520.77</v>
      </c>
      <c r="R3" s="27">
        <f>Graphs!R3</f>
        <v>1472</v>
      </c>
      <c r="S3" s="27">
        <f>Graphs!S3</f>
        <v>1573.77</v>
      </c>
      <c r="T3" s="5">
        <f t="shared" ref="T3:T6" si="0">ROUND(AVERAGE(B3:S3),2)</f>
        <v>1530.58</v>
      </c>
    </row>
    <row r="4" spans="1:20" x14ac:dyDescent="0.25">
      <c r="A4" s="5" t="str">
        <f>Graphs!A4</f>
        <v>Tons For</v>
      </c>
      <c r="B4" s="27">
        <f>Graphs!B4</f>
        <v>3.15</v>
      </c>
      <c r="C4" s="27">
        <f>Graphs!C4</f>
        <v>2</v>
      </c>
      <c r="D4" s="27">
        <f>Graphs!D4</f>
        <v>2.54</v>
      </c>
      <c r="E4" s="27">
        <f>Graphs!E4</f>
        <v>4.2300000000000004</v>
      </c>
      <c r="F4" s="27">
        <f>Graphs!F4</f>
        <v>4.1500000000000004</v>
      </c>
      <c r="G4" s="27">
        <f>Graphs!G4</f>
        <v>3.85</v>
      </c>
      <c r="H4" s="27">
        <f>Graphs!H4</f>
        <v>3.85</v>
      </c>
      <c r="I4" s="27">
        <f>Graphs!I4</f>
        <v>2.77</v>
      </c>
      <c r="J4" s="27">
        <f>Graphs!J4</f>
        <v>2.38</v>
      </c>
      <c r="K4" s="27">
        <f>Graphs!K4</f>
        <v>3.54</v>
      </c>
      <c r="L4" s="27">
        <f>Graphs!L4</f>
        <v>1.69</v>
      </c>
      <c r="M4" s="27">
        <f>Graphs!M4</f>
        <v>2.85</v>
      </c>
      <c r="N4" s="27">
        <f>Graphs!N4</f>
        <v>3.85</v>
      </c>
      <c r="O4" s="27">
        <f>Graphs!O4</f>
        <v>3.38</v>
      </c>
      <c r="P4" s="27">
        <f>Graphs!P4</f>
        <v>2.54</v>
      </c>
      <c r="Q4" s="27">
        <f>Graphs!Q4</f>
        <v>3.46</v>
      </c>
      <c r="R4" s="27">
        <f>Graphs!R4</f>
        <v>3.85</v>
      </c>
      <c r="S4" s="27">
        <f>Graphs!S4</f>
        <v>2.62</v>
      </c>
      <c r="T4" s="5">
        <f t="shared" si="0"/>
        <v>3.15</v>
      </c>
    </row>
    <row r="5" spans="1:20" x14ac:dyDescent="0.25">
      <c r="A5" s="5" t="str">
        <f>Graphs!A5</f>
        <v>Ton Ags</v>
      </c>
      <c r="B5" s="27">
        <f>Graphs!B5</f>
        <v>3.15</v>
      </c>
      <c r="C5" s="27">
        <f>Graphs!C5</f>
        <v>3.31</v>
      </c>
      <c r="D5" s="27">
        <f>Graphs!D5</f>
        <v>2.38</v>
      </c>
      <c r="E5" s="27">
        <f>Graphs!E5</f>
        <v>3.31</v>
      </c>
      <c r="F5" s="27">
        <f>Graphs!F5</f>
        <v>3.08</v>
      </c>
      <c r="G5" s="27">
        <f>Graphs!G5</f>
        <v>2.77</v>
      </c>
      <c r="H5" s="27">
        <f>Graphs!H5</f>
        <v>2.77</v>
      </c>
      <c r="I5" s="27">
        <f>Graphs!I5</f>
        <v>3.62</v>
      </c>
      <c r="J5" s="27">
        <f>Graphs!J5</f>
        <v>4.46</v>
      </c>
      <c r="K5" s="27">
        <f>Graphs!K5</f>
        <v>2.54</v>
      </c>
      <c r="L5" s="27">
        <f>Graphs!L5</f>
        <v>5.23</v>
      </c>
      <c r="M5" s="27">
        <f>Graphs!M5</f>
        <v>3.15</v>
      </c>
      <c r="N5" s="27">
        <f>Graphs!N5</f>
        <v>2.69</v>
      </c>
      <c r="O5" s="27">
        <f>Graphs!O5</f>
        <v>2.85</v>
      </c>
      <c r="P5" s="27">
        <f>Graphs!P5</f>
        <v>3.23</v>
      </c>
      <c r="Q5" s="27">
        <f>Graphs!Q5</f>
        <v>2.85</v>
      </c>
      <c r="R5" s="27">
        <f>Graphs!R5</f>
        <v>2.08</v>
      </c>
      <c r="S5" s="27">
        <f>Graphs!S5</f>
        <v>3.23</v>
      </c>
      <c r="T5" s="5">
        <f t="shared" si="0"/>
        <v>3.15</v>
      </c>
    </row>
    <row r="6" spans="1:20" x14ac:dyDescent="0.25">
      <c r="A6" s="5" t="str">
        <f>Graphs!A6</f>
        <v>Diff +/-</v>
      </c>
      <c r="B6" s="27">
        <f>Graphs!B6</f>
        <v>51.31</v>
      </c>
      <c r="C6" s="27">
        <f>Graphs!C6</f>
        <v>-146.77000000000001</v>
      </c>
      <c r="D6" s="27">
        <f>Graphs!D6</f>
        <v>48.77</v>
      </c>
      <c r="E6" s="27">
        <f>Graphs!E6</f>
        <v>142.38</v>
      </c>
      <c r="F6" s="27">
        <f>Graphs!F6</f>
        <v>175</v>
      </c>
      <c r="G6" s="27">
        <f>Graphs!G6</f>
        <v>59.85</v>
      </c>
      <c r="H6" s="27">
        <f>Graphs!H6</f>
        <v>92.85</v>
      </c>
      <c r="I6" s="27">
        <f>Graphs!I6</f>
        <v>-75.540000000000006</v>
      </c>
      <c r="J6" s="27">
        <f>Graphs!J6</f>
        <v>-304.23</v>
      </c>
      <c r="K6" s="27">
        <f>Graphs!K6</f>
        <v>117.92</v>
      </c>
      <c r="L6" s="27">
        <f>Graphs!L6</f>
        <v>-345.92</v>
      </c>
      <c r="M6" s="27">
        <f>Graphs!M6</f>
        <v>143.08000000000001</v>
      </c>
      <c r="N6" s="27">
        <f>Graphs!N6</f>
        <v>47.69</v>
      </c>
      <c r="O6" s="27">
        <f>Graphs!O6</f>
        <v>70.23</v>
      </c>
      <c r="P6" s="27">
        <f>Graphs!P6</f>
        <v>-91.08</v>
      </c>
      <c r="Q6" s="27">
        <f>Graphs!Q6</f>
        <v>41.62</v>
      </c>
      <c r="R6" s="27">
        <f>Graphs!R6</f>
        <v>75.62</v>
      </c>
      <c r="S6" s="27">
        <f>Graphs!S6</f>
        <v>-102.77</v>
      </c>
      <c r="T6" s="5">
        <f t="shared" si="0"/>
        <v>0</v>
      </c>
    </row>
    <row r="7" spans="1:20" x14ac:dyDescent="0.25">
      <c r="A7" s="5" t="str">
        <f>Graphs!A7</f>
        <v>Diff %</v>
      </c>
      <c r="B7" s="27">
        <f>Graphs!B7</f>
        <v>4.5</v>
      </c>
      <c r="C7" s="27">
        <f>Graphs!C7</f>
        <v>-8.2100000000000009</v>
      </c>
      <c r="D7" s="27">
        <f>Graphs!D7</f>
        <v>4.53</v>
      </c>
      <c r="E7" s="27">
        <f>Graphs!E7</f>
        <v>11.49</v>
      </c>
      <c r="F7" s="27">
        <f>Graphs!F7</f>
        <v>14.41</v>
      </c>
      <c r="G7" s="27">
        <f>Graphs!G7</f>
        <v>5.01</v>
      </c>
      <c r="H7" s="27">
        <f>Graphs!H7</f>
        <v>6.53</v>
      </c>
      <c r="I7" s="27">
        <f>Graphs!I7</f>
        <v>-2.82</v>
      </c>
      <c r="J7" s="27">
        <f>Graphs!J7</f>
        <v>-17.45</v>
      </c>
      <c r="K7" s="27">
        <f>Graphs!K7</f>
        <v>8.52</v>
      </c>
      <c r="L7" s="27">
        <f>Graphs!L7</f>
        <v>-18.32</v>
      </c>
      <c r="M7" s="27">
        <f>Graphs!M7</f>
        <v>11.15</v>
      </c>
      <c r="N7" s="27">
        <f>Graphs!N7</f>
        <v>4.6399999999999997</v>
      </c>
      <c r="O7" s="27">
        <f>Graphs!O7</f>
        <v>6.76</v>
      </c>
      <c r="P7" s="27">
        <f>Graphs!P7</f>
        <v>-3.7</v>
      </c>
      <c r="Q7" s="27">
        <f>Graphs!Q7</f>
        <v>3.1</v>
      </c>
      <c r="R7" s="27">
        <f>Graphs!R7</f>
        <v>6.2</v>
      </c>
      <c r="S7" s="27">
        <f>Graphs!S7</f>
        <v>-5.21</v>
      </c>
      <c r="T7" s="5"/>
    </row>
    <row r="8" spans="1:20" s="28" customFormat="1" x14ac:dyDescent="0.25">
      <c r="A8" s="28" t="s">
        <v>33</v>
      </c>
      <c r="C8" s="28" t="s">
        <v>36</v>
      </c>
    </row>
    <row r="9" spans="1:20" x14ac:dyDescent="0.25">
      <c r="A9" s="22" t="s">
        <v>27</v>
      </c>
      <c r="B9" s="26" t="s">
        <v>1</v>
      </c>
      <c r="C9" s="26" t="s">
        <v>2</v>
      </c>
      <c r="D9" s="26" t="s">
        <v>3</v>
      </c>
      <c r="E9" s="26" t="s">
        <v>29</v>
      </c>
      <c r="F9" s="26" t="s">
        <v>11</v>
      </c>
      <c r="G9" s="26" t="s">
        <v>12</v>
      </c>
      <c r="H9" s="26" t="s">
        <v>13</v>
      </c>
      <c r="I9" s="26" t="s">
        <v>14</v>
      </c>
      <c r="J9" s="26" t="s">
        <v>15</v>
      </c>
      <c r="K9" s="26" t="s">
        <v>16</v>
      </c>
      <c r="L9" s="26" t="s">
        <v>30</v>
      </c>
      <c r="M9" s="26" t="s">
        <v>31</v>
      </c>
      <c r="N9" s="26" t="s">
        <v>21</v>
      </c>
      <c r="O9" s="26" t="s">
        <v>19</v>
      </c>
      <c r="P9" s="26" t="s">
        <v>20</v>
      </c>
      <c r="Q9" s="26" t="s">
        <v>22</v>
      </c>
      <c r="R9" s="26" t="s">
        <v>23</v>
      </c>
      <c r="S9" s="26" t="s">
        <v>32</v>
      </c>
    </row>
    <row r="10" spans="1:20" x14ac:dyDescent="0.25">
      <c r="A10" s="5" t="s">
        <v>4</v>
      </c>
      <c r="B10" s="27">
        <v>1557.15</v>
      </c>
      <c r="C10" s="27">
        <v>1428.85</v>
      </c>
      <c r="D10" s="27">
        <v>1511.15</v>
      </c>
      <c r="E10" s="27">
        <v>1623.46</v>
      </c>
      <c r="F10" s="27">
        <v>1651.31</v>
      </c>
      <c r="G10" s="27">
        <v>1592.92</v>
      </c>
      <c r="H10" s="27">
        <v>1605.46</v>
      </c>
      <c r="I10" s="27">
        <v>1498.46</v>
      </c>
      <c r="J10" s="27">
        <v>1414.85</v>
      </c>
      <c r="K10" s="27">
        <v>1591.23</v>
      </c>
      <c r="L10" s="27">
        <v>1369</v>
      </c>
      <c r="M10" s="27">
        <v>1559.54</v>
      </c>
      <c r="N10" s="27">
        <v>1559.69</v>
      </c>
      <c r="O10" s="27">
        <v>1542.15</v>
      </c>
      <c r="P10" s="27">
        <v>1464.23</v>
      </c>
      <c r="Q10" s="27">
        <v>1562.38</v>
      </c>
      <c r="R10" s="27">
        <v>1547.62</v>
      </c>
      <c r="S10" s="27">
        <v>1471</v>
      </c>
      <c r="T10" s="5">
        <v>1530.58</v>
      </c>
    </row>
    <row r="11" spans="1:20" x14ac:dyDescent="0.25">
      <c r="A11" s="5" t="s">
        <v>5</v>
      </c>
      <c r="B11" s="27">
        <v>1505.85</v>
      </c>
      <c r="C11" s="27">
        <v>1575.62</v>
      </c>
      <c r="D11" s="27">
        <v>1462.38</v>
      </c>
      <c r="E11" s="27">
        <v>1481.08</v>
      </c>
      <c r="F11" s="27">
        <v>1476.31</v>
      </c>
      <c r="G11" s="27">
        <v>1533.08</v>
      </c>
      <c r="H11" s="27">
        <v>1512.62</v>
      </c>
      <c r="I11" s="27">
        <v>1574</v>
      </c>
      <c r="J11" s="27">
        <v>1719.08</v>
      </c>
      <c r="K11" s="27">
        <v>1473.31</v>
      </c>
      <c r="L11" s="27">
        <v>1714.92</v>
      </c>
      <c r="M11" s="27">
        <v>1416.46</v>
      </c>
      <c r="N11" s="27">
        <v>1512</v>
      </c>
      <c r="O11" s="27">
        <v>1471.92</v>
      </c>
      <c r="P11" s="27">
        <v>1555.31</v>
      </c>
      <c r="Q11" s="27">
        <v>1520.77</v>
      </c>
      <c r="R11" s="27">
        <v>1472</v>
      </c>
      <c r="S11" s="27">
        <v>1573.77</v>
      </c>
      <c r="T11" s="5">
        <v>1530.58</v>
      </c>
    </row>
    <row r="12" spans="1:20" x14ac:dyDescent="0.25">
      <c r="A12" s="5" t="s">
        <v>6</v>
      </c>
      <c r="B12" s="27">
        <v>3.15</v>
      </c>
      <c r="C12" s="27">
        <v>2</v>
      </c>
      <c r="D12" s="27">
        <v>2.54</v>
      </c>
      <c r="E12" s="27">
        <v>4.2300000000000004</v>
      </c>
      <c r="F12" s="27">
        <v>4.1500000000000004</v>
      </c>
      <c r="G12" s="27">
        <v>3.85</v>
      </c>
      <c r="H12" s="27">
        <v>3.85</v>
      </c>
      <c r="I12" s="27">
        <v>2.77</v>
      </c>
      <c r="J12" s="27">
        <v>2.38</v>
      </c>
      <c r="K12" s="27">
        <v>3.54</v>
      </c>
      <c r="L12" s="27">
        <v>1.69</v>
      </c>
      <c r="M12" s="27">
        <v>2.85</v>
      </c>
      <c r="N12" s="27">
        <v>3.85</v>
      </c>
      <c r="O12" s="27">
        <v>3.38</v>
      </c>
      <c r="P12" s="27">
        <v>2.54</v>
      </c>
      <c r="Q12" s="27">
        <v>3.46</v>
      </c>
      <c r="R12" s="27">
        <v>3.85</v>
      </c>
      <c r="S12" s="27">
        <v>2.62</v>
      </c>
      <c r="T12" s="5">
        <v>3.15</v>
      </c>
    </row>
    <row r="13" spans="1:20" x14ac:dyDescent="0.25">
      <c r="A13" s="5" t="s">
        <v>7</v>
      </c>
      <c r="B13" s="27">
        <v>3.15</v>
      </c>
      <c r="C13" s="27">
        <v>3.31</v>
      </c>
      <c r="D13" s="27">
        <v>2.38</v>
      </c>
      <c r="E13" s="27">
        <v>3.31</v>
      </c>
      <c r="F13" s="27">
        <v>3.08</v>
      </c>
      <c r="G13" s="27">
        <v>2.77</v>
      </c>
      <c r="H13" s="27">
        <v>2.77</v>
      </c>
      <c r="I13" s="27">
        <v>3.62</v>
      </c>
      <c r="J13" s="27">
        <v>4.46</v>
      </c>
      <c r="K13" s="27">
        <v>2.54</v>
      </c>
      <c r="L13" s="27">
        <v>5.23</v>
      </c>
      <c r="M13" s="27">
        <v>3.15</v>
      </c>
      <c r="N13" s="27">
        <v>2.69</v>
      </c>
      <c r="O13" s="27">
        <v>2.85</v>
      </c>
      <c r="P13" s="27">
        <v>3.23</v>
      </c>
      <c r="Q13" s="27">
        <v>2.85</v>
      </c>
      <c r="R13" s="27">
        <v>2.08</v>
      </c>
      <c r="S13" s="27">
        <v>3.23</v>
      </c>
      <c r="T13" s="5">
        <v>3.15</v>
      </c>
    </row>
    <row r="14" spans="1:20" x14ac:dyDescent="0.25">
      <c r="A14" s="5" t="s">
        <v>26</v>
      </c>
      <c r="B14" s="27">
        <v>51.31</v>
      </c>
      <c r="C14" s="27">
        <v>-146.77000000000001</v>
      </c>
      <c r="D14" s="27">
        <v>48.77</v>
      </c>
      <c r="E14" s="27">
        <v>142.38</v>
      </c>
      <c r="F14" s="27">
        <v>175</v>
      </c>
      <c r="G14" s="27">
        <v>59.85</v>
      </c>
      <c r="H14" s="27">
        <v>92.85</v>
      </c>
      <c r="I14" s="27">
        <v>-75.540000000000006</v>
      </c>
      <c r="J14" s="27">
        <v>-304.23</v>
      </c>
      <c r="K14" s="27">
        <v>117.92</v>
      </c>
      <c r="L14" s="27">
        <v>-345.92</v>
      </c>
      <c r="M14" s="27">
        <v>143.08000000000001</v>
      </c>
      <c r="N14" s="27">
        <v>47.69</v>
      </c>
      <c r="O14" s="27">
        <v>70.23</v>
      </c>
      <c r="P14" s="27">
        <v>-91.08</v>
      </c>
      <c r="Q14" s="27">
        <v>41.62</v>
      </c>
      <c r="R14" s="27">
        <v>75.62</v>
      </c>
      <c r="S14" s="27">
        <v>-102.77</v>
      </c>
      <c r="T14" s="5">
        <v>0</v>
      </c>
    </row>
    <row r="15" spans="1:20" x14ac:dyDescent="0.25">
      <c r="A15" s="5" t="s">
        <v>9</v>
      </c>
      <c r="B15" s="27">
        <v>4.5</v>
      </c>
      <c r="C15" s="27">
        <v>-8.2100000000000009</v>
      </c>
      <c r="D15" s="27">
        <v>4.53</v>
      </c>
      <c r="E15" s="27">
        <v>11.49</v>
      </c>
      <c r="F15" s="27">
        <v>14.41</v>
      </c>
      <c r="G15" s="27">
        <v>5.01</v>
      </c>
      <c r="H15" s="27">
        <v>6.53</v>
      </c>
      <c r="I15" s="27">
        <v>-2.82</v>
      </c>
      <c r="J15" s="27">
        <v>-17.45</v>
      </c>
      <c r="K15" s="27">
        <v>8.52</v>
      </c>
      <c r="L15" s="27">
        <v>-18.32</v>
      </c>
      <c r="M15" s="27">
        <v>11.15</v>
      </c>
      <c r="N15" s="27">
        <v>4.6399999999999997</v>
      </c>
      <c r="O15" s="27">
        <v>6.76</v>
      </c>
      <c r="P15" s="27">
        <v>-3.7</v>
      </c>
      <c r="Q15" s="27">
        <v>3.1</v>
      </c>
      <c r="R15" s="27">
        <v>6.2</v>
      </c>
      <c r="S15" s="27">
        <v>-5.21</v>
      </c>
      <c r="T15" s="5"/>
    </row>
    <row r="17" spans="1:17" x14ac:dyDescent="0.25">
      <c r="A17" s="22" t="s">
        <v>27</v>
      </c>
      <c r="B17" s="5" t="s">
        <v>4</v>
      </c>
      <c r="D17" s="22" t="s">
        <v>27</v>
      </c>
      <c r="E17" s="5" t="s">
        <v>5</v>
      </c>
      <c r="G17" s="22" t="s">
        <v>27</v>
      </c>
      <c r="H17" s="5" t="s">
        <v>6</v>
      </c>
      <c r="J17" s="22" t="s">
        <v>27</v>
      </c>
      <c r="K17" s="5" t="s">
        <v>7</v>
      </c>
      <c r="M17" s="22" t="s">
        <v>27</v>
      </c>
      <c r="N17" s="5" t="s">
        <v>26</v>
      </c>
      <c r="P17" s="22" t="s">
        <v>27</v>
      </c>
      <c r="Q17" s="5" t="s">
        <v>9</v>
      </c>
    </row>
    <row r="18" spans="1:17" x14ac:dyDescent="0.25">
      <c r="A18" s="26" t="s">
        <v>11</v>
      </c>
      <c r="B18" s="27">
        <v>1651.31</v>
      </c>
      <c r="D18" s="26" t="s">
        <v>31</v>
      </c>
      <c r="E18" s="27">
        <v>1416.46</v>
      </c>
      <c r="G18" s="26" t="s">
        <v>29</v>
      </c>
      <c r="H18" s="27">
        <v>4.2300000000000004</v>
      </c>
      <c r="J18" s="26" t="s">
        <v>23</v>
      </c>
      <c r="K18" s="27">
        <v>2.08</v>
      </c>
      <c r="M18" s="26" t="s">
        <v>11</v>
      </c>
      <c r="N18" s="27">
        <v>175</v>
      </c>
      <c r="P18" s="26" t="s">
        <v>11</v>
      </c>
      <c r="Q18" s="27">
        <v>14.41</v>
      </c>
    </row>
    <row r="19" spans="1:17" x14ac:dyDescent="0.25">
      <c r="A19" s="26" t="s">
        <v>29</v>
      </c>
      <c r="B19" s="27">
        <v>1623.46</v>
      </c>
      <c r="D19" s="26" t="s">
        <v>3</v>
      </c>
      <c r="E19" s="27">
        <v>1462.38</v>
      </c>
      <c r="G19" s="26" t="s">
        <v>11</v>
      </c>
      <c r="H19" s="27">
        <v>4.1500000000000004</v>
      </c>
      <c r="J19" s="26" t="s">
        <v>3</v>
      </c>
      <c r="K19" s="27">
        <v>2.38</v>
      </c>
      <c r="M19" s="26" t="s">
        <v>31</v>
      </c>
      <c r="N19" s="27">
        <v>143.08000000000001</v>
      </c>
      <c r="P19" s="26" t="s">
        <v>29</v>
      </c>
      <c r="Q19" s="27">
        <v>11.49</v>
      </c>
    </row>
    <row r="20" spans="1:17" x14ac:dyDescent="0.25">
      <c r="A20" s="26" t="s">
        <v>13</v>
      </c>
      <c r="B20" s="27">
        <v>1605.46</v>
      </c>
      <c r="D20" s="26" t="s">
        <v>19</v>
      </c>
      <c r="E20" s="27">
        <v>1471.92</v>
      </c>
      <c r="G20" s="26" t="s">
        <v>12</v>
      </c>
      <c r="H20" s="27">
        <v>3.85</v>
      </c>
      <c r="J20" s="26" t="s">
        <v>16</v>
      </c>
      <c r="K20" s="27">
        <v>2.54</v>
      </c>
      <c r="M20" s="26" t="s">
        <v>29</v>
      </c>
      <c r="N20" s="27">
        <v>142.38</v>
      </c>
      <c r="P20" s="26" t="s">
        <v>31</v>
      </c>
      <c r="Q20" s="27">
        <v>11.15</v>
      </c>
    </row>
    <row r="21" spans="1:17" x14ac:dyDescent="0.25">
      <c r="A21" s="26" t="s">
        <v>12</v>
      </c>
      <c r="B21" s="27">
        <v>1592.92</v>
      </c>
      <c r="D21" s="26" t="s">
        <v>23</v>
      </c>
      <c r="E21" s="27">
        <v>1472</v>
      </c>
      <c r="G21" s="26" t="s">
        <v>13</v>
      </c>
      <c r="H21" s="27">
        <v>3.85</v>
      </c>
      <c r="J21" s="26" t="s">
        <v>21</v>
      </c>
      <c r="K21" s="27">
        <v>2.69</v>
      </c>
      <c r="M21" s="26" t="s">
        <v>16</v>
      </c>
      <c r="N21" s="27">
        <v>117.92</v>
      </c>
      <c r="P21" s="26" t="s">
        <v>16</v>
      </c>
      <c r="Q21" s="27">
        <v>8.52</v>
      </c>
    </row>
    <row r="22" spans="1:17" x14ac:dyDescent="0.25">
      <c r="A22" s="26" t="s">
        <v>16</v>
      </c>
      <c r="B22" s="27">
        <v>1591.23</v>
      </c>
      <c r="D22" s="26" t="s">
        <v>16</v>
      </c>
      <c r="E22" s="27">
        <v>1473.31</v>
      </c>
      <c r="G22" s="26" t="s">
        <v>21</v>
      </c>
      <c r="H22" s="27">
        <v>3.85</v>
      </c>
      <c r="J22" s="26" t="s">
        <v>12</v>
      </c>
      <c r="K22" s="27">
        <v>2.77</v>
      </c>
      <c r="M22" s="26" t="s">
        <v>13</v>
      </c>
      <c r="N22" s="27">
        <v>92.85</v>
      </c>
      <c r="P22" s="26" t="s">
        <v>19</v>
      </c>
      <c r="Q22" s="27">
        <v>6.76</v>
      </c>
    </row>
    <row r="23" spans="1:17" x14ac:dyDescent="0.25">
      <c r="A23" s="26" t="s">
        <v>22</v>
      </c>
      <c r="B23" s="27">
        <v>1562.38</v>
      </c>
      <c r="D23" s="26" t="s">
        <v>11</v>
      </c>
      <c r="E23" s="27">
        <v>1476.31</v>
      </c>
      <c r="G23" s="26" t="s">
        <v>23</v>
      </c>
      <c r="H23" s="27">
        <v>3.85</v>
      </c>
      <c r="J23" s="26" t="s">
        <v>13</v>
      </c>
      <c r="K23" s="27">
        <v>2.77</v>
      </c>
      <c r="M23" s="26" t="s">
        <v>23</v>
      </c>
      <c r="N23" s="27">
        <v>75.62</v>
      </c>
      <c r="P23" s="26" t="s">
        <v>13</v>
      </c>
      <c r="Q23" s="27">
        <v>6.53</v>
      </c>
    </row>
    <row r="24" spans="1:17" x14ac:dyDescent="0.25">
      <c r="A24" s="26" t="s">
        <v>21</v>
      </c>
      <c r="B24" s="27">
        <v>1559.69</v>
      </c>
      <c r="D24" s="26" t="s">
        <v>29</v>
      </c>
      <c r="E24" s="27">
        <v>1481.08</v>
      </c>
      <c r="G24" s="26" t="s">
        <v>16</v>
      </c>
      <c r="H24" s="27">
        <v>3.54</v>
      </c>
      <c r="J24" s="26" t="s">
        <v>19</v>
      </c>
      <c r="K24" s="27">
        <v>2.85</v>
      </c>
      <c r="M24" s="26" t="s">
        <v>19</v>
      </c>
      <c r="N24" s="27">
        <v>70.23</v>
      </c>
      <c r="P24" s="26" t="s">
        <v>23</v>
      </c>
      <c r="Q24" s="27">
        <v>6.2</v>
      </c>
    </row>
    <row r="25" spans="1:17" x14ac:dyDescent="0.25">
      <c r="A25" s="26" t="s">
        <v>31</v>
      </c>
      <c r="B25" s="27">
        <v>1559.54</v>
      </c>
      <c r="D25" s="26" t="s">
        <v>1</v>
      </c>
      <c r="E25" s="27">
        <v>1505.85</v>
      </c>
      <c r="G25" s="26" t="s">
        <v>22</v>
      </c>
      <c r="H25" s="27">
        <v>3.46</v>
      </c>
      <c r="J25" s="26" t="s">
        <v>22</v>
      </c>
      <c r="K25" s="27">
        <v>2.85</v>
      </c>
      <c r="M25" s="26" t="s">
        <v>12</v>
      </c>
      <c r="N25" s="27">
        <v>59.85</v>
      </c>
      <c r="P25" s="26" t="s">
        <v>12</v>
      </c>
      <c r="Q25" s="27">
        <v>5.01</v>
      </c>
    </row>
    <row r="26" spans="1:17" x14ac:dyDescent="0.25">
      <c r="A26" s="26" t="s">
        <v>1</v>
      </c>
      <c r="B26" s="27">
        <v>1557.15</v>
      </c>
      <c r="D26" s="26" t="s">
        <v>21</v>
      </c>
      <c r="E26" s="27">
        <v>1512</v>
      </c>
      <c r="G26" s="26" t="s">
        <v>19</v>
      </c>
      <c r="H26" s="27">
        <v>3.38</v>
      </c>
      <c r="J26" s="26" t="s">
        <v>11</v>
      </c>
      <c r="K26" s="27">
        <v>3.08</v>
      </c>
      <c r="M26" s="26" t="s">
        <v>1</v>
      </c>
      <c r="N26" s="27">
        <v>51.31</v>
      </c>
      <c r="P26" s="26" t="s">
        <v>21</v>
      </c>
      <c r="Q26" s="27">
        <v>4.6399999999999997</v>
      </c>
    </row>
    <row r="27" spans="1:17" x14ac:dyDescent="0.25">
      <c r="A27" s="26" t="s">
        <v>23</v>
      </c>
      <c r="B27" s="27">
        <v>1547.62</v>
      </c>
      <c r="D27" s="26" t="s">
        <v>13</v>
      </c>
      <c r="E27" s="27">
        <v>1512.62</v>
      </c>
      <c r="G27" s="26" t="s">
        <v>1</v>
      </c>
      <c r="H27" s="27">
        <v>3.15</v>
      </c>
      <c r="J27" s="26" t="s">
        <v>1</v>
      </c>
      <c r="K27" s="27">
        <v>3.15</v>
      </c>
      <c r="M27" s="26" t="s">
        <v>3</v>
      </c>
      <c r="N27" s="27">
        <v>48.77</v>
      </c>
      <c r="P27" s="26" t="s">
        <v>3</v>
      </c>
      <c r="Q27" s="27">
        <v>4.53</v>
      </c>
    </row>
    <row r="28" spans="1:17" x14ac:dyDescent="0.25">
      <c r="A28" s="26" t="s">
        <v>19</v>
      </c>
      <c r="B28" s="27">
        <v>1542.15</v>
      </c>
      <c r="D28" s="26" t="s">
        <v>22</v>
      </c>
      <c r="E28" s="27">
        <v>1520.77</v>
      </c>
      <c r="G28" s="26" t="s">
        <v>31</v>
      </c>
      <c r="H28" s="27">
        <v>2.85</v>
      </c>
      <c r="J28" s="26" t="s">
        <v>31</v>
      </c>
      <c r="K28" s="27">
        <v>3.15</v>
      </c>
      <c r="M28" s="26" t="s">
        <v>21</v>
      </c>
      <c r="N28" s="27">
        <v>47.69</v>
      </c>
      <c r="P28" s="26" t="s">
        <v>1</v>
      </c>
      <c r="Q28" s="27">
        <v>4.5</v>
      </c>
    </row>
    <row r="29" spans="1:17" x14ac:dyDescent="0.25">
      <c r="A29" s="26" t="s">
        <v>3</v>
      </c>
      <c r="B29" s="27">
        <v>1511.15</v>
      </c>
      <c r="D29" s="26" t="s">
        <v>12</v>
      </c>
      <c r="E29" s="27">
        <v>1533.08</v>
      </c>
      <c r="G29" s="26" t="s">
        <v>14</v>
      </c>
      <c r="H29" s="27">
        <v>2.77</v>
      </c>
      <c r="J29" s="26" t="s">
        <v>20</v>
      </c>
      <c r="K29" s="27">
        <v>3.23</v>
      </c>
      <c r="M29" s="26" t="s">
        <v>22</v>
      </c>
      <c r="N29" s="27">
        <v>41.62</v>
      </c>
      <c r="P29" s="26" t="s">
        <v>22</v>
      </c>
      <c r="Q29" s="27">
        <v>3.1</v>
      </c>
    </row>
    <row r="30" spans="1:17" x14ac:dyDescent="0.25">
      <c r="A30" s="26" t="s">
        <v>14</v>
      </c>
      <c r="B30" s="27">
        <v>1498.46</v>
      </c>
      <c r="D30" s="26" t="s">
        <v>20</v>
      </c>
      <c r="E30" s="27">
        <v>1555.31</v>
      </c>
      <c r="G30" s="26" t="s">
        <v>32</v>
      </c>
      <c r="H30" s="27">
        <v>2.62</v>
      </c>
      <c r="J30" s="26" t="s">
        <v>32</v>
      </c>
      <c r="K30" s="27">
        <v>3.23</v>
      </c>
      <c r="M30" s="26" t="s">
        <v>14</v>
      </c>
      <c r="N30" s="27">
        <v>-75.540000000000006</v>
      </c>
      <c r="P30" s="26" t="s">
        <v>14</v>
      </c>
      <c r="Q30" s="27">
        <v>-2.82</v>
      </c>
    </row>
    <row r="31" spans="1:17" x14ac:dyDescent="0.25">
      <c r="A31" s="26" t="s">
        <v>32</v>
      </c>
      <c r="B31" s="27">
        <v>1471</v>
      </c>
      <c r="D31" s="26" t="s">
        <v>32</v>
      </c>
      <c r="E31" s="27">
        <v>1573.77</v>
      </c>
      <c r="G31" s="26" t="s">
        <v>3</v>
      </c>
      <c r="H31" s="27">
        <v>2.54</v>
      </c>
      <c r="J31" s="26" t="s">
        <v>2</v>
      </c>
      <c r="K31" s="27">
        <v>3.31</v>
      </c>
      <c r="M31" s="26" t="s">
        <v>20</v>
      </c>
      <c r="N31" s="27">
        <v>-91.08</v>
      </c>
      <c r="P31" s="26" t="s">
        <v>20</v>
      </c>
      <c r="Q31" s="27">
        <v>-3.7</v>
      </c>
    </row>
    <row r="32" spans="1:17" x14ac:dyDescent="0.25">
      <c r="A32" s="26" t="s">
        <v>20</v>
      </c>
      <c r="B32" s="27">
        <v>1464.23</v>
      </c>
      <c r="D32" s="26" t="s">
        <v>14</v>
      </c>
      <c r="E32" s="27">
        <v>1574</v>
      </c>
      <c r="G32" s="26" t="s">
        <v>20</v>
      </c>
      <c r="H32" s="27">
        <v>2.54</v>
      </c>
      <c r="J32" s="26" t="s">
        <v>29</v>
      </c>
      <c r="K32" s="27">
        <v>3.31</v>
      </c>
      <c r="M32" s="26" t="s">
        <v>32</v>
      </c>
      <c r="N32" s="27">
        <v>-102.77</v>
      </c>
      <c r="P32" s="26" t="s">
        <v>32</v>
      </c>
      <c r="Q32" s="27">
        <v>-5.21</v>
      </c>
    </row>
    <row r="33" spans="1:17" x14ac:dyDescent="0.25">
      <c r="A33" s="26" t="s">
        <v>2</v>
      </c>
      <c r="B33" s="27">
        <v>1428.85</v>
      </c>
      <c r="D33" s="26" t="s">
        <v>2</v>
      </c>
      <c r="E33" s="27">
        <v>1575.62</v>
      </c>
      <c r="G33" s="26" t="s">
        <v>15</v>
      </c>
      <c r="H33" s="27">
        <v>2.38</v>
      </c>
      <c r="J33" s="26" t="s">
        <v>14</v>
      </c>
      <c r="K33" s="27">
        <v>3.62</v>
      </c>
      <c r="M33" s="26" t="s">
        <v>2</v>
      </c>
      <c r="N33" s="27">
        <v>-146.77000000000001</v>
      </c>
      <c r="P33" s="26" t="s">
        <v>2</v>
      </c>
      <c r="Q33" s="27">
        <v>-8.2100000000000009</v>
      </c>
    </row>
    <row r="34" spans="1:17" x14ac:dyDescent="0.25">
      <c r="A34" s="26" t="s">
        <v>15</v>
      </c>
      <c r="B34" s="27">
        <v>1414.85</v>
      </c>
      <c r="D34" s="26" t="s">
        <v>30</v>
      </c>
      <c r="E34" s="27">
        <v>1714.92</v>
      </c>
      <c r="G34" s="26" t="s">
        <v>2</v>
      </c>
      <c r="H34" s="27">
        <v>2</v>
      </c>
      <c r="J34" s="26" t="s">
        <v>15</v>
      </c>
      <c r="K34" s="27">
        <v>4.46</v>
      </c>
      <c r="M34" s="26" t="s">
        <v>15</v>
      </c>
      <c r="N34" s="27">
        <v>-304.23</v>
      </c>
      <c r="P34" s="26" t="s">
        <v>15</v>
      </c>
      <c r="Q34" s="27">
        <v>-17.45</v>
      </c>
    </row>
    <row r="35" spans="1:17" x14ac:dyDescent="0.25">
      <c r="A35" s="26" t="s">
        <v>30</v>
      </c>
      <c r="B35" s="27">
        <v>1369</v>
      </c>
      <c r="D35" s="26" t="s">
        <v>15</v>
      </c>
      <c r="E35" s="27">
        <v>1719.08</v>
      </c>
      <c r="G35" s="26" t="s">
        <v>30</v>
      </c>
      <c r="H35" s="27">
        <v>1.69</v>
      </c>
      <c r="J35" s="26" t="s">
        <v>30</v>
      </c>
      <c r="K35" s="27">
        <v>5.23</v>
      </c>
      <c r="M35" s="26" t="s">
        <v>30</v>
      </c>
      <c r="N35" s="27">
        <v>-345.92</v>
      </c>
      <c r="P35" s="26" t="s">
        <v>30</v>
      </c>
      <c r="Q35" s="27">
        <v>-18.32</v>
      </c>
    </row>
    <row r="37" spans="1:17" x14ac:dyDescent="0.25">
      <c r="A37" s="22" t="s">
        <v>27</v>
      </c>
      <c r="B37" s="5" t="s">
        <v>40</v>
      </c>
      <c r="C37" s="5"/>
      <c r="D37" s="5"/>
    </row>
    <row r="38" spans="1:17" x14ac:dyDescent="0.25">
      <c r="A38" s="26" t="s">
        <v>31</v>
      </c>
      <c r="B38" s="27">
        <f>ROUND((1530.58-E18)/22,2)</f>
        <v>5.19</v>
      </c>
    </row>
    <row r="39" spans="1:17" x14ac:dyDescent="0.25">
      <c r="A39" s="26" t="s">
        <v>3</v>
      </c>
      <c r="B39" s="27">
        <f t="shared" ref="B39:B55" si="1">ROUND((1530.58-E19)/22,2)</f>
        <v>3.1</v>
      </c>
    </row>
    <row r="40" spans="1:17" x14ac:dyDescent="0.25">
      <c r="A40" s="26" t="s">
        <v>29</v>
      </c>
      <c r="B40" s="27">
        <f t="shared" si="1"/>
        <v>2.67</v>
      </c>
    </row>
    <row r="41" spans="1:17" x14ac:dyDescent="0.25">
      <c r="A41" s="26" t="s">
        <v>11</v>
      </c>
      <c r="B41" s="27">
        <f t="shared" si="1"/>
        <v>2.66</v>
      </c>
    </row>
    <row r="42" spans="1:17" x14ac:dyDescent="0.25">
      <c r="A42" s="26" t="s">
        <v>23</v>
      </c>
      <c r="B42" s="27">
        <f t="shared" si="1"/>
        <v>2.6</v>
      </c>
    </row>
    <row r="43" spans="1:17" x14ac:dyDescent="0.25">
      <c r="A43" s="26" t="s">
        <v>19</v>
      </c>
      <c r="B43" s="27">
        <f t="shared" si="1"/>
        <v>2.4700000000000002</v>
      </c>
    </row>
    <row r="44" spans="1:17" x14ac:dyDescent="0.25">
      <c r="A44" s="26" t="s">
        <v>16</v>
      </c>
      <c r="B44" s="27">
        <f t="shared" si="1"/>
        <v>2.25</v>
      </c>
    </row>
    <row r="45" spans="1:17" x14ac:dyDescent="0.25">
      <c r="A45" s="26" t="s">
        <v>21</v>
      </c>
      <c r="B45" s="27">
        <f t="shared" si="1"/>
        <v>1.1200000000000001</v>
      </c>
    </row>
    <row r="46" spans="1:17" x14ac:dyDescent="0.25">
      <c r="A46" s="26" t="s">
        <v>1</v>
      </c>
      <c r="B46" s="27">
        <f t="shared" si="1"/>
        <v>0.84</v>
      </c>
    </row>
    <row r="47" spans="1:17" x14ac:dyDescent="0.25">
      <c r="A47" s="26" t="s">
        <v>12</v>
      </c>
      <c r="B47" s="27">
        <f t="shared" si="1"/>
        <v>0.82</v>
      </c>
    </row>
    <row r="48" spans="1:17" x14ac:dyDescent="0.25">
      <c r="A48" s="26" t="s">
        <v>13</v>
      </c>
      <c r="B48" s="27">
        <f t="shared" si="1"/>
        <v>0.45</v>
      </c>
    </row>
    <row r="49" spans="1:2" x14ac:dyDescent="0.25">
      <c r="A49" s="26" t="s">
        <v>22</v>
      </c>
      <c r="B49" s="27">
        <f t="shared" si="1"/>
        <v>-0.11</v>
      </c>
    </row>
    <row r="50" spans="1:2" x14ac:dyDescent="0.25">
      <c r="A50" s="26" t="s">
        <v>20</v>
      </c>
      <c r="B50" s="27">
        <f t="shared" si="1"/>
        <v>-1.1200000000000001</v>
      </c>
    </row>
    <row r="51" spans="1:2" x14ac:dyDescent="0.25">
      <c r="A51" s="26" t="s">
        <v>14</v>
      </c>
      <c r="B51" s="27">
        <f t="shared" si="1"/>
        <v>-1.96</v>
      </c>
    </row>
    <row r="52" spans="1:2" x14ac:dyDescent="0.25">
      <c r="A52" s="26" t="s">
        <v>32</v>
      </c>
      <c r="B52" s="27">
        <f t="shared" si="1"/>
        <v>-1.97</v>
      </c>
    </row>
    <row r="53" spans="1:2" x14ac:dyDescent="0.25">
      <c r="A53" s="26" t="s">
        <v>2</v>
      </c>
      <c r="B53" s="27">
        <f t="shared" si="1"/>
        <v>-2.0499999999999998</v>
      </c>
    </row>
    <row r="54" spans="1:2" x14ac:dyDescent="0.25">
      <c r="A54" s="26" t="s">
        <v>15</v>
      </c>
      <c r="B54" s="27">
        <f t="shared" si="1"/>
        <v>-8.3800000000000008</v>
      </c>
    </row>
    <row r="55" spans="1:2" x14ac:dyDescent="0.25">
      <c r="A55" s="26" t="s">
        <v>30</v>
      </c>
      <c r="B55" s="27">
        <f t="shared" si="1"/>
        <v>-8.57</v>
      </c>
    </row>
  </sheetData>
  <sortState ref="P18:Q35">
    <sortCondition descending="1" ref="Q3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defaultRowHeight="15" x14ac:dyDescent="0.25"/>
  <cols>
    <col min="1" max="1" width="11" customWidth="1"/>
    <col min="2" max="3" width="7" customWidth="1"/>
    <col min="8" max="8" width="12" customWidth="1"/>
    <col min="9" max="10" width="7.85546875" customWidth="1"/>
  </cols>
  <sheetData>
    <row r="1" spans="1:11" ht="15.75" thickBot="1" x14ac:dyDescent="0.3">
      <c r="A1" s="30" t="s">
        <v>27</v>
      </c>
      <c r="B1" s="30" t="s">
        <v>37</v>
      </c>
      <c r="C1" s="30" t="s">
        <v>38</v>
      </c>
      <c r="D1" s="30" t="s">
        <v>39</v>
      </c>
      <c r="H1" s="40" t="s">
        <v>42</v>
      </c>
      <c r="I1" s="32" t="s">
        <v>37</v>
      </c>
      <c r="J1" s="32" t="s">
        <v>38</v>
      </c>
      <c r="K1" s="33" t="s">
        <v>41</v>
      </c>
    </row>
    <row r="2" spans="1:11" x14ac:dyDescent="0.25">
      <c r="A2" s="26" t="s">
        <v>1</v>
      </c>
      <c r="B2" s="31">
        <f>RawData!AD2</f>
        <v>6</v>
      </c>
      <c r="C2" s="31">
        <f>RawData!AE2</f>
        <v>7</v>
      </c>
      <c r="D2" s="31">
        <f>RawData!AF2+100</f>
        <v>104.5</v>
      </c>
      <c r="H2" s="41" t="s">
        <v>31</v>
      </c>
      <c r="I2" s="34">
        <v>10</v>
      </c>
      <c r="J2" s="34">
        <v>3</v>
      </c>
      <c r="K2" s="35">
        <v>111.15</v>
      </c>
    </row>
    <row r="3" spans="1:11" x14ac:dyDescent="0.25">
      <c r="A3" s="26" t="s">
        <v>2</v>
      </c>
      <c r="B3" s="31">
        <f>RawData!AD8</f>
        <v>2</v>
      </c>
      <c r="C3" s="31">
        <f>RawData!AE8</f>
        <v>11</v>
      </c>
      <c r="D3" s="31">
        <f>RawData!AF8+100</f>
        <v>91.789999999999992</v>
      </c>
      <c r="H3" s="42" t="s">
        <v>11</v>
      </c>
      <c r="I3" s="36">
        <v>9</v>
      </c>
      <c r="J3" s="36">
        <v>4</v>
      </c>
      <c r="K3" s="37">
        <v>114.41</v>
      </c>
    </row>
    <row r="4" spans="1:11" x14ac:dyDescent="0.25">
      <c r="A4" s="26" t="s">
        <v>3</v>
      </c>
      <c r="B4" s="31">
        <f>RawData!AD14</f>
        <v>9</v>
      </c>
      <c r="C4" s="31">
        <f>RawData!AE14</f>
        <v>4</v>
      </c>
      <c r="D4" s="31">
        <f>RawData!AF14+100</f>
        <v>104.53</v>
      </c>
      <c r="H4" s="42" t="s">
        <v>29</v>
      </c>
      <c r="I4" s="36">
        <v>9</v>
      </c>
      <c r="J4" s="36">
        <v>4</v>
      </c>
      <c r="K4" s="37">
        <v>111.49</v>
      </c>
    </row>
    <row r="5" spans="1:11" x14ac:dyDescent="0.25">
      <c r="A5" s="26" t="s">
        <v>29</v>
      </c>
      <c r="B5" s="31">
        <f>RawData!AD20</f>
        <v>9</v>
      </c>
      <c r="C5" s="31">
        <f>RawData!AE20</f>
        <v>4</v>
      </c>
      <c r="D5" s="31">
        <f>RawData!AF20+100</f>
        <v>111.49</v>
      </c>
      <c r="H5" s="42" t="s">
        <v>16</v>
      </c>
      <c r="I5" s="36">
        <v>9</v>
      </c>
      <c r="J5" s="36">
        <v>4</v>
      </c>
      <c r="K5" s="37">
        <v>108.52</v>
      </c>
    </row>
    <row r="6" spans="1:11" x14ac:dyDescent="0.25">
      <c r="A6" s="26" t="s">
        <v>11</v>
      </c>
      <c r="B6" s="31">
        <f>RawData!AD26</f>
        <v>9</v>
      </c>
      <c r="C6" s="31">
        <f>RawData!AE26</f>
        <v>4</v>
      </c>
      <c r="D6" s="31">
        <f>RawData!AF26+100</f>
        <v>114.41</v>
      </c>
      <c r="H6" s="42" t="s">
        <v>13</v>
      </c>
      <c r="I6" s="36">
        <v>9</v>
      </c>
      <c r="J6" s="36">
        <v>4</v>
      </c>
      <c r="K6" s="37">
        <v>106.53</v>
      </c>
    </row>
    <row r="7" spans="1:11" x14ac:dyDescent="0.25">
      <c r="A7" s="26" t="s">
        <v>12</v>
      </c>
      <c r="B7" s="31">
        <f>RawData!AD32</f>
        <v>9</v>
      </c>
      <c r="C7" s="31">
        <f>RawData!AE32</f>
        <v>4</v>
      </c>
      <c r="D7" s="31">
        <f>RawData!AF32+100</f>
        <v>105.01</v>
      </c>
      <c r="H7" s="42" t="s">
        <v>12</v>
      </c>
      <c r="I7" s="36">
        <v>9</v>
      </c>
      <c r="J7" s="36">
        <v>4</v>
      </c>
      <c r="K7" s="37">
        <v>105.01</v>
      </c>
    </row>
    <row r="8" spans="1:11" x14ac:dyDescent="0.25">
      <c r="A8" s="26" t="s">
        <v>13</v>
      </c>
      <c r="B8" s="31">
        <f>RawData!AD38</f>
        <v>9</v>
      </c>
      <c r="C8" s="31">
        <f>RawData!AE38</f>
        <v>4</v>
      </c>
      <c r="D8" s="31">
        <f>RawData!AF38+100</f>
        <v>106.53</v>
      </c>
      <c r="H8" s="42" t="s">
        <v>3</v>
      </c>
      <c r="I8" s="36">
        <v>9</v>
      </c>
      <c r="J8" s="36">
        <v>4</v>
      </c>
      <c r="K8" s="37">
        <v>104.53</v>
      </c>
    </row>
    <row r="9" spans="1:11" ht="15.75" thickBot="1" x14ac:dyDescent="0.3">
      <c r="A9" s="26" t="s">
        <v>14</v>
      </c>
      <c r="B9" s="31">
        <f>RawData!AD44</f>
        <v>4</v>
      </c>
      <c r="C9" s="31">
        <f>RawData!AE44</f>
        <v>9</v>
      </c>
      <c r="D9" s="31">
        <f>RawData!AF44+100</f>
        <v>97.18</v>
      </c>
      <c r="H9" s="43" t="s">
        <v>22</v>
      </c>
      <c r="I9" s="38">
        <v>9</v>
      </c>
      <c r="J9" s="38">
        <v>4</v>
      </c>
      <c r="K9" s="39">
        <v>103.1</v>
      </c>
    </row>
    <row r="10" spans="1:11" x14ac:dyDescent="0.25">
      <c r="A10" s="26" t="s">
        <v>15</v>
      </c>
      <c r="B10" s="31">
        <f>RawData!AD50</f>
        <v>0</v>
      </c>
      <c r="C10" s="31">
        <f>RawData!AE50</f>
        <v>13</v>
      </c>
      <c r="D10" s="31">
        <f>RawData!AF50+100</f>
        <v>82.55</v>
      </c>
      <c r="H10" s="44" t="s">
        <v>19</v>
      </c>
      <c r="I10" s="46">
        <v>7</v>
      </c>
      <c r="J10" s="46">
        <v>6</v>
      </c>
      <c r="K10" s="47">
        <v>106.76</v>
      </c>
    </row>
    <row r="11" spans="1:11" x14ac:dyDescent="0.25">
      <c r="A11" s="26" t="s">
        <v>16</v>
      </c>
      <c r="B11" s="31">
        <f>RawData!AD56</f>
        <v>9</v>
      </c>
      <c r="C11" s="31">
        <f>RawData!AE56</f>
        <v>4</v>
      </c>
      <c r="D11" s="31">
        <f>RawData!AF56+100</f>
        <v>108.52</v>
      </c>
      <c r="H11" s="44" t="s">
        <v>21</v>
      </c>
      <c r="I11" s="46">
        <v>7</v>
      </c>
      <c r="J11" s="46">
        <v>6</v>
      </c>
      <c r="K11" s="47">
        <v>104.64</v>
      </c>
    </row>
    <row r="12" spans="1:11" x14ac:dyDescent="0.25">
      <c r="A12" s="26" t="s">
        <v>30</v>
      </c>
      <c r="B12" s="31">
        <f>RawData!AD62</f>
        <v>2</v>
      </c>
      <c r="C12" s="31">
        <f>RawData!AE62</f>
        <v>11</v>
      </c>
      <c r="D12" s="31">
        <f>RawData!AF62+100</f>
        <v>81.680000000000007</v>
      </c>
      <c r="H12" s="44" t="s">
        <v>23</v>
      </c>
      <c r="I12" s="46">
        <v>6</v>
      </c>
      <c r="J12" s="46">
        <v>7</v>
      </c>
      <c r="K12" s="47">
        <v>106.2</v>
      </c>
    </row>
    <row r="13" spans="1:11" x14ac:dyDescent="0.25">
      <c r="A13" s="26" t="s">
        <v>31</v>
      </c>
      <c r="B13" s="31">
        <f>RawData!AD68</f>
        <v>10</v>
      </c>
      <c r="C13" s="31">
        <f>RawData!AE68</f>
        <v>3</v>
      </c>
      <c r="D13" s="31">
        <f>RawData!AF68+100</f>
        <v>111.15</v>
      </c>
      <c r="H13" s="44" t="s">
        <v>1</v>
      </c>
      <c r="I13" s="46">
        <v>6</v>
      </c>
      <c r="J13" s="46">
        <v>7</v>
      </c>
      <c r="K13" s="47">
        <v>104.5</v>
      </c>
    </row>
    <row r="14" spans="1:11" x14ac:dyDescent="0.25">
      <c r="A14" s="26" t="s">
        <v>21</v>
      </c>
      <c r="B14" s="31">
        <f>RawData!AD74</f>
        <v>7</v>
      </c>
      <c r="C14" s="31">
        <f>RawData!AE74</f>
        <v>6</v>
      </c>
      <c r="D14" s="31">
        <f>RawData!AF74+100</f>
        <v>104.64</v>
      </c>
      <c r="H14" s="44" t="s">
        <v>20</v>
      </c>
      <c r="I14" s="46">
        <v>5</v>
      </c>
      <c r="J14" s="46">
        <v>8</v>
      </c>
      <c r="K14" s="47">
        <v>96.3</v>
      </c>
    </row>
    <row r="15" spans="1:11" x14ac:dyDescent="0.25">
      <c r="A15" s="26" t="s">
        <v>19</v>
      </c>
      <c r="B15" s="31">
        <f>RawData!AD80</f>
        <v>7</v>
      </c>
      <c r="C15" s="31">
        <f>RawData!AE80</f>
        <v>6</v>
      </c>
      <c r="D15" s="31">
        <f>RawData!AF80+100</f>
        <v>106.76</v>
      </c>
      <c r="H15" s="44" t="s">
        <v>32</v>
      </c>
      <c r="I15" s="46">
        <v>5</v>
      </c>
      <c r="J15" s="46">
        <v>8</v>
      </c>
      <c r="K15" s="47">
        <v>94.79</v>
      </c>
    </row>
    <row r="16" spans="1:11" x14ac:dyDescent="0.25">
      <c r="A16" s="26" t="s">
        <v>20</v>
      </c>
      <c r="B16" s="31">
        <f>RawData!AD86</f>
        <v>5</v>
      </c>
      <c r="C16" s="31">
        <f>RawData!AE86</f>
        <v>8</v>
      </c>
      <c r="D16" s="31">
        <f>RawData!AF86+100</f>
        <v>96.3</v>
      </c>
      <c r="H16" s="44" t="s">
        <v>14</v>
      </c>
      <c r="I16" s="46">
        <v>4</v>
      </c>
      <c r="J16" s="46">
        <v>9</v>
      </c>
      <c r="K16" s="47">
        <v>97.18</v>
      </c>
    </row>
    <row r="17" spans="1:11" x14ac:dyDescent="0.25">
      <c r="A17" s="26" t="s">
        <v>22</v>
      </c>
      <c r="B17" s="31">
        <f>RawData!AD92</f>
        <v>9</v>
      </c>
      <c r="C17" s="31">
        <f>RawData!AE92</f>
        <v>4</v>
      </c>
      <c r="D17" s="31">
        <f>RawData!AF92+100</f>
        <v>103.1</v>
      </c>
      <c r="H17" s="44" t="s">
        <v>2</v>
      </c>
      <c r="I17" s="46">
        <v>2</v>
      </c>
      <c r="J17" s="46">
        <v>11</v>
      </c>
      <c r="K17" s="47">
        <v>91.789999999999992</v>
      </c>
    </row>
    <row r="18" spans="1:11" x14ac:dyDescent="0.25">
      <c r="A18" s="26" t="s">
        <v>23</v>
      </c>
      <c r="B18" s="31">
        <f>RawData!AD98</f>
        <v>6</v>
      </c>
      <c r="C18" s="31">
        <f>RawData!AE98</f>
        <v>7</v>
      </c>
      <c r="D18" s="31">
        <f>RawData!AF98+100</f>
        <v>106.2</v>
      </c>
      <c r="H18" s="44" t="s">
        <v>30</v>
      </c>
      <c r="I18" s="46">
        <v>2</v>
      </c>
      <c r="J18" s="46">
        <v>11</v>
      </c>
      <c r="K18" s="47">
        <v>81.680000000000007</v>
      </c>
    </row>
    <row r="19" spans="1:11" ht="15.75" thickBot="1" x14ac:dyDescent="0.3">
      <c r="A19" s="26" t="s">
        <v>32</v>
      </c>
      <c r="B19" s="31">
        <f>RawData!AD104</f>
        <v>5</v>
      </c>
      <c r="C19" s="31">
        <f>RawData!AE104</f>
        <v>8</v>
      </c>
      <c r="D19" s="31">
        <f>RawData!AF104+100</f>
        <v>94.79</v>
      </c>
      <c r="H19" s="45" t="s">
        <v>15</v>
      </c>
      <c r="I19" s="48">
        <v>0</v>
      </c>
      <c r="J19" s="48">
        <v>13</v>
      </c>
      <c r="K19" s="49">
        <v>82.55</v>
      </c>
    </row>
  </sheetData>
  <sortState ref="H2:K19">
    <sortCondition descending="1" ref="I2:I1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1"/>
  <sheetViews>
    <sheetView zoomScale="80" zoomScaleNormal="80" workbookViewId="0"/>
  </sheetViews>
  <sheetFormatPr defaultRowHeight="15" x14ac:dyDescent="0.25"/>
  <cols>
    <col min="1" max="1" width="11.42578125" style="7" customWidth="1"/>
    <col min="2" max="2" width="9.140625" style="6"/>
    <col min="3" max="25" width="7.7109375" customWidth="1"/>
    <col min="26" max="26" width="9.140625" style="6"/>
    <col min="27" max="27" width="9.140625" style="21"/>
    <col min="28" max="28" width="12.5703125" customWidth="1"/>
  </cols>
  <sheetData>
    <row r="1" spans="1:28" s="4" customFormat="1" x14ac:dyDescent="0.25">
      <c r="A1" s="2" t="s">
        <v>0</v>
      </c>
      <c r="B1" s="2" t="s">
        <v>25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2"/>
      <c r="AA1" s="3" t="s">
        <v>27</v>
      </c>
      <c r="AB1" s="2" t="s">
        <v>0</v>
      </c>
    </row>
    <row r="2" spans="1:28" x14ac:dyDescent="0.25">
      <c r="A2" s="53" t="s">
        <v>1</v>
      </c>
      <c r="B2" s="8" t="s">
        <v>4</v>
      </c>
      <c r="C2" s="9">
        <v>1251</v>
      </c>
      <c r="D2" s="9">
        <v>1476</v>
      </c>
      <c r="E2" s="9">
        <v>1421</v>
      </c>
      <c r="F2" s="9">
        <v>1673</v>
      </c>
      <c r="G2" s="9">
        <v>1446</v>
      </c>
      <c r="H2" s="9">
        <v>1533</v>
      </c>
      <c r="I2" s="9">
        <v>1925</v>
      </c>
      <c r="J2" s="9">
        <v>1722</v>
      </c>
      <c r="K2" s="9">
        <v>1444</v>
      </c>
      <c r="L2" s="9">
        <v>1522</v>
      </c>
      <c r="M2" s="9">
        <v>1607</v>
      </c>
      <c r="N2" s="9">
        <v>1478</v>
      </c>
      <c r="O2" s="50" t="s">
        <v>28</v>
      </c>
      <c r="P2" s="9">
        <f>RawData!P2</f>
        <v>1745</v>
      </c>
      <c r="Q2" s="9">
        <f>RawData!Q2</f>
        <v>0</v>
      </c>
      <c r="R2" s="9">
        <f>RawData!R2</f>
        <v>0</v>
      </c>
      <c r="S2" s="9">
        <f>RawData!S2</f>
        <v>0</v>
      </c>
      <c r="T2" s="9">
        <f>RawData!T2</f>
        <v>0</v>
      </c>
      <c r="U2" s="9">
        <f>RawData!U2</f>
        <v>0</v>
      </c>
      <c r="V2" s="9">
        <f>RawData!V2</f>
        <v>0</v>
      </c>
      <c r="W2" s="9">
        <f>RawData!W2</f>
        <v>0</v>
      </c>
      <c r="X2" s="9">
        <f>RawData!X2</f>
        <v>0</v>
      </c>
      <c r="Y2" s="9">
        <f>RawData!Y2</f>
        <v>0</v>
      </c>
      <c r="Z2" s="8" t="s">
        <v>4</v>
      </c>
      <c r="AA2" s="21">
        <f>ROUND(AVERAGE(K2:P2),2)</f>
        <v>1559.2</v>
      </c>
      <c r="AB2" s="53" t="s">
        <v>1</v>
      </c>
    </row>
    <row r="3" spans="1:28" x14ac:dyDescent="0.25">
      <c r="A3" s="54"/>
      <c r="B3" s="11" t="s">
        <v>5</v>
      </c>
      <c r="C3" s="12">
        <v>1557</v>
      </c>
      <c r="D3" s="12">
        <v>1336</v>
      </c>
      <c r="E3" s="12">
        <v>1549</v>
      </c>
      <c r="F3" s="19">
        <v>1450</v>
      </c>
      <c r="G3" s="19">
        <v>1596</v>
      </c>
      <c r="H3" s="19">
        <v>1483</v>
      </c>
      <c r="I3" s="19">
        <v>1320</v>
      </c>
      <c r="J3" s="19">
        <v>1418</v>
      </c>
      <c r="K3" s="19">
        <v>1598</v>
      </c>
      <c r="L3" s="19">
        <v>1530</v>
      </c>
      <c r="M3" s="19">
        <v>1771</v>
      </c>
      <c r="N3" s="19">
        <v>1564</v>
      </c>
      <c r="O3" s="51"/>
      <c r="P3" s="12">
        <f>RawData!P3</f>
        <v>1404</v>
      </c>
      <c r="Q3" s="12">
        <f>RawData!Q3</f>
        <v>0</v>
      </c>
      <c r="R3" s="12">
        <f>RawData!R3</f>
        <v>0</v>
      </c>
      <c r="S3" s="12">
        <f>RawData!S3</f>
        <v>0</v>
      </c>
      <c r="T3" s="12">
        <f>RawData!T3</f>
        <v>0</v>
      </c>
      <c r="U3" s="12">
        <f>RawData!U3</f>
        <v>0</v>
      </c>
      <c r="V3" s="12">
        <f>RawData!V3</f>
        <v>0</v>
      </c>
      <c r="W3" s="12">
        <f>RawData!W3</f>
        <v>0</v>
      </c>
      <c r="X3" s="12">
        <f>RawData!X3</f>
        <v>0</v>
      </c>
      <c r="Y3" s="12">
        <f>RawData!Y3</f>
        <v>0</v>
      </c>
      <c r="Z3" s="11" t="s">
        <v>5</v>
      </c>
      <c r="AA3" s="21">
        <f t="shared" ref="AA3:AA66" si="0">ROUND(AVERAGE(K3:P3),2)</f>
        <v>1573.4</v>
      </c>
      <c r="AB3" s="54"/>
    </row>
    <row r="4" spans="1:28" x14ac:dyDescent="0.25">
      <c r="A4" s="54"/>
      <c r="B4" s="11" t="s">
        <v>6</v>
      </c>
      <c r="C4" s="12">
        <v>1</v>
      </c>
      <c r="D4" s="12">
        <v>3</v>
      </c>
      <c r="E4" s="12">
        <v>3</v>
      </c>
      <c r="F4" s="19">
        <v>3</v>
      </c>
      <c r="G4" s="19">
        <v>1</v>
      </c>
      <c r="H4" s="19">
        <v>2</v>
      </c>
      <c r="I4" s="19">
        <v>7</v>
      </c>
      <c r="J4" s="19">
        <v>4</v>
      </c>
      <c r="K4" s="19">
        <v>4</v>
      </c>
      <c r="L4" s="19">
        <v>3</v>
      </c>
      <c r="M4" s="19">
        <v>3</v>
      </c>
      <c r="N4" s="19">
        <v>2</v>
      </c>
      <c r="O4" s="51"/>
      <c r="P4" s="12">
        <f>RawData!P4</f>
        <v>5</v>
      </c>
      <c r="Q4" s="12">
        <f>RawData!Q4</f>
        <v>0</v>
      </c>
      <c r="R4" s="12">
        <f>RawData!R4</f>
        <v>0</v>
      </c>
      <c r="S4" s="12">
        <f>RawData!S4</f>
        <v>0</v>
      </c>
      <c r="T4" s="12">
        <f>RawData!T4</f>
        <v>0</v>
      </c>
      <c r="U4" s="12">
        <f>RawData!U4</f>
        <v>0</v>
      </c>
      <c r="V4" s="12">
        <f>RawData!V4</f>
        <v>0</v>
      </c>
      <c r="W4" s="12">
        <f>RawData!W4</f>
        <v>0</v>
      </c>
      <c r="X4" s="12">
        <f>RawData!X4</f>
        <v>0</v>
      </c>
      <c r="Y4" s="12">
        <f>RawData!Y4</f>
        <v>0</v>
      </c>
      <c r="Z4" s="11" t="s">
        <v>6</v>
      </c>
      <c r="AA4" s="21">
        <f t="shared" si="0"/>
        <v>3.4</v>
      </c>
      <c r="AB4" s="54"/>
    </row>
    <row r="5" spans="1:28" x14ac:dyDescent="0.25">
      <c r="A5" s="54"/>
      <c r="B5" s="11" t="s">
        <v>7</v>
      </c>
      <c r="C5" s="12">
        <v>4</v>
      </c>
      <c r="D5" s="19">
        <v>2</v>
      </c>
      <c r="E5" s="19">
        <v>6</v>
      </c>
      <c r="F5" s="19">
        <v>3</v>
      </c>
      <c r="G5" s="19">
        <v>3</v>
      </c>
      <c r="H5" s="19">
        <v>3</v>
      </c>
      <c r="I5" s="19">
        <v>1</v>
      </c>
      <c r="J5" s="19">
        <v>1</v>
      </c>
      <c r="K5" s="19">
        <v>4</v>
      </c>
      <c r="L5" s="19">
        <v>1</v>
      </c>
      <c r="M5" s="19">
        <v>5</v>
      </c>
      <c r="N5" s="19">
        <v>5</v>
      </c>
      <c r="O5" s="51"/>
      <c r="P5" s="12">
        <f>RawData!P5</f>
        <v>3</v>
      </c>
      <c r="Q5" s="12">
        <f>RawData!Q5</f>
        <v>0</v>
      </c>
      <c r="R5" s="12">
        <f>RawData!R5</f>
        <v>0</v>
      </c>
      <c r="S5" s="12">
        <f>RawData!S5</f>
        <v>0</v>
      </c>
      <c r="T5" s="12">
        <f>RawData!T5</f>
        <v>0</v>
      </c>
      <c r="U5" s="12">
        <f>RawData!U5</f>
        <v>0</v>
      </c>
      <c r="V5" s="12">
        <f>RawData!V5</f>
        <v>0</v>
      </c>
      <c r="W5" s="12">
        <f>RawData!W5</f>
        <v>0</v>
      </c>
      <c r="X5" s="12">
        <f>RawData!X5</f>
        <v>0</v>
      </c>
      <c r="Y5" s="12">
        <f>RawData!Y5</f>
        <v>0</v>
      </c>
      <c r="Z5" s="11" t="s">
        <v>7</v>
      </c>
      <c r="AA5" s="21">
        <f t="shared" si="0"/>
        <v>3.6</v>
      </c>
      <c r="AB5" s="54"/>
    </row>
    <row r="6" spans="1:28" x14ac:dyDescent="0.25">
      <c r="A6" s="54"/>
      <c r="B6" s="11" t="s">
        <v>26</v>
      </c>
      <c r="C6" s="12">
        <f>C2-C3</f>
        <v>-306</v>
      </c>
      <c r="D6" s="12">
        <f t="shared" ref="D6:N6" si="1">D2-D3</f>
        <v>140</v>
      </c>
      <c r="E6" s="12">
        <f t="shared" si="1"/>
        <v>-128</v>
      </c>
      <c r="F6" s="12">
        <f t="shared" si="1"/>
        <v>223</v>
      </c>
      <c r="G6" s="12">
        <f t="shared" si="1"/>
        <v>-150</v>
      </c>
      <c r="H6" s="12">
        <f t="shared" si="1"/>
        <v>50</v>
      </c>
      <c r="I6" s="12">
        <f t="shared" si="1"/>
        <v>605</v>
      </c>
      <c r="J6" s="12">
        <f t="shared" si="1"/>
        <v>304</v>
      </c>
      <c r="K6" s="12">
        <f t="shared" si="1"/>
        <v>-154</v>
      </c>
      <c r="L6" s="12">
        <f t="shared" si="1"/>
        <v>-8</v>
      </c>
      <c r="M6" s="12">
        <f t="shared" si="1"/>
        <v>-164</v>
      </c>
      <c r="N6" s="12">
        <f t="shared" si="1"/>
        <v>-86</v>
      </c>
      <c r="O6" s="51"/>
      <c r="P6" s="12">
        <f>RawData!P6</f>
        <v>341</v>
      </c>
      <c r="Q6" s="12">
        <f>RawData!Q6</f>
        <v>0</v>
      </c>
      <c r="R6" s="12">
        <f>RawData!R6</f>
        <v>0</v>
      </c>
      <c r="S6" s="12">
        <f>RawData!S6</f>
        <v>0</v>
      </c>
      <c r="T6" s="12">
        <f>RawData!T6</f>
        <v>0</v>
      </c>
      <c r="U6" s="12">
        <f>RawData!U6</f>
        <v>0</v>
      </c>
      <c r="V6" s="12">
        <f>RawData!V6</f>
        <v>0</v>
      </c>
      <c r="W6" s="12">
        <f>RawData!W6</f>
        <v>0</v>
      </c>
      <c r="X6" s="12">
        <f>RawData!X6</f>
        <v>0</v>
      </c>
      <c r="Y6" s="12">
        <f>RawData!Y6</f>
        <v>0</v>
      </c>
      <c r="Z6" s="11" t="s">
        <v>26</v>
      </c>
      <c r="AA6" s="21">
        <f t="shared" si="0"/>
        <v>-14.2</v>
      </c>
      <c r="AB6" s="54"/>
    </row>
    <row r="7" spans="1:28" x14ac:dyDescent="0.25">
      <c r="A7" s="55"/>
      <c r="B7" s="14" t="s">
        <v>9</v>
      </c>
      <c r="C7" s="15">
        <f>ROUND(-100+(C2/C3)*100,2)</f>
        <v>-19.649999999999999</v>
      </c>
      <c r="D7" s="15">
        <f t="shared" ref="D7:N7" si="2">ROUND(-100+(D2/D3)*100,2)</f>
        <v>10.48</v>
      </c>
      <c r="E7" s="15">
        <f t="shared" si="2"/>
        <v>-8.26</v>
      </c>
      <c r="F7" s="15">
        <f t="shared" si="2"/>
        <v>15.38</v>
      </c>
      <c r="G7" s="15">
        <f t="shared" si="2"/>
        <v>-9.4</v>
      </c>
      <c r="H7" s="15">
        <f t="shared" si="2"/>
        <v>3.37</v>
      </c>
      <c r="I7" s="15">
        <f t="shared" si="2"/>
        <v>45.83</v>
      </c>
      <c r="J7" s="15">
        <f t="shared" si="2"/>
        <v>21.44</v>
      </c>
      <c r="K7" s="15">
        <f t="shared" si="2"/>
        <v>-9.64</v>
      </c>
      <c r="L7" s="15">
        <f t="shared" si="2"/>
        <v>-0.52</v>
      </c>
      <c r="M7" s="15">
        <f t="shared" si="2"/>
        <v>-9.26</v>
      </c>
      <c r="N7" s="15">
        <f t="shared" si="2"/>
        <v>-5.5</v>
      </c>
      <c r="O7" s="52"/>
      <c r="P7" s="15">
        <f>RawData!P7</f>
        <v>24.29</v>
      </c>
      <c r="Q7" s="15">
        <f>RawData!Q7</f>
        <v>0</v>
      </c>
      <c r="R7" s="15">
        <f>RawData!R7</f>
        <v>0</v>
      </c>
      <c r="S7" s="15">
        <f>RawData!S7</f>
        <v>0</v>
      </c>
      <c r="T7" s="15">
        <f>RawData!T7</f>
        <v>0</v>
      </c>
      <c r="U7" s="15">
        <f>RawData!U7</f>
        <v>0</v>
      </c>
      <c r="V7" s="15">
        <f>RawData!V7</f>
        <v>0</v>
      </c>
      <c r="W7" s="15">
        <f>RawData!W7</f>
        <v>0</v>
      </c>
      <c r="X7" s="15">
        <f>RawData!X7</f>
        <v>0</v>
      </c>
      <c r="Y7" s="15">
        <f>RawData!Y7</f>
        <v>0</v>
      </c>
      <c r="Z7" s="14" t="s">
        <v>9</v>
      </c>
      <c r="AA7" s="21">
        <f t="shared" si="0"/>
        <v>-0.13</v>
      </c>
      <c r="AB7" s="55"/>
    </row>
    <row r="8" spans="1:28" x14ac:dyDescent="0.25">
      <c r="A8" s="53" t="s">
        <v>2</v>
      </c>
      <c r="B8" s="8" t="s">
        <v>4</v>
      </c>
      <c r="C8" s="9">
        <v>1271</v>
      </c>
      <c r="D8" s="9">
        <v>1336</v>
      </c>
      <c r="E8" s="9">
        <v>1459</v>
      </c>
      <c r="F8" s="9">
        <v>1371</v>
      </c>
      <c r="G8" s="9">
        <v>1636</v>
      </c>
      <c r="H8" s="9">
        <v>1417</v>
      </c>
      <c r="I8" s="9">
        <v>1632</v>
      </c>
      <c r="J8" s="9">
        <v>1591</v>
      </c>
      <c r="K8" s="9">
        <v>1338</v>
      </c>
      <c r="L8" s="9">
        <v>1279</v>
      </c>
      <c r="M8" s="50" t="s">
        <v>28</v>
      </c>
      <c r="N8" s="9">
        <v>1437</v>
      </c>
      <c r="O8" s="9">
        <v>1464</v>
      </c>
      <c r="P8" s="12">
        <f>RawData!P8</f>
        <v>1344</v>
      </c>
      <c r="Q8" s="12">
        <f>RawData!Q8</f>
        <v>0</v>
      </c>
      <c r="R8" s="12">
        <f>RawData!R8</f>
        <v>0</v>
      </c>
      <c r="S8" s="12">
        <f>RawData!S8</f>
        <v>0</v>
      </c>
      <c r="T8" s="12">
        <f>RawData!T8</f>
        <v>0</v>
      </c>
      <c r="U8" s="12">
        <f>RawData!U8</f>
        <v>0</v>
      </c>
      <c r="V8" s="12">
        <f>RawData!V8</f>
        <v>0</v>
      </c>
      <c r="W8" s="12">
        <f>RawData!W8</f>
        <v>0</v>
      </c>
      <c r="X8" s="12">
        <f>RawData!X8</f>
        <v>0</v>
      </c>
      <c r="Y8" s="12">
        <f>RawData!Y8</f>
        <v>0</v>
      </c>
      <c r="Z8" s="8" t="s">
        <v>4</v>
      </c>
      <c r="AA8" s="21">
        <f t="shared" si="0"/>
        <v>1372.4</v>
      </c>
      <c r="AB8" s="53" t="s">
        <v>2</v>
      </c>
    </row>
    <row r="9" spans="1:28" x14ac:dyDescent="0.25">
      <c r="A9" s="54"/>
      <c r="B9" s="11" t="s">
        <v>5</v>
      </c>
      <c r="C9" s="12">
        <v>1746</v>
      </c>
      <c r="D9" s="19">
        <v>1476</v>
      </c>
      <c r="E9" s="12">
        <v>1499</v>
      </c>
      <c r="F9" s="19">
        <v>1652</v>
      </c>
      <c r="G9" s="19">
        <v>1354</v>
      </c>
      <c r="H9" s="19">
        <v>1589</v>
      </c>
      <c r="I9" s="19">
        <v>1348</v>
      </c>
      <c r="J9" s="19">
        <v>1612</v>
      </c>
      <c r="K9" s="19">
        <v>1488</v>
      </c>
      <c r="L9" s="19">
        <v>1791</v>
      </c>
      <c r="M9" s="51"/>
      <c r="N9" s="19">
        <v>1721</v>
      </c>
      <c r="O9" s="19">
        <v>1623</v>
      </c>
      <c r="P9" s="12">
        <f>RawData!P9</f>
        <v>1584</v>
      </c>
      <c r="Q9" s="12">
        <f>RawData!Q9</f>
        <v>0</v>
      </c>
      <c r="R9" s="12">
        <f>RawData!R9</f>
        <v>0</v>
      </c>
      <c r="S9" s="12">
        <f>RawData!S9</f>
        <v>0</v>
      </c>
      <c r="T9" s="12">
        <f>RawData!T9</f>
        <v>0</v>
      </c>
      <c r="U9" s="12">
        <f>RawData!U9</f>
        <v>0</v>
      </c>
      <c r="V9" s="12">
        <f>RawData!V9</f>
        <v>0</v>
      </c>
      <c r="W9" s="12">
        <f>RawData!W9</f>
        <v>0</v>
      </c>
      <c r="X9" s="12">
        <f>RawData!X9</f>
        <v>0</v>
      </c>
      <c r="Y9" s="12">
        <f>RawData!Y9</f>
        <v>0</v>
      </c>
      <c r="Z9" s="11" t="s">
        <v>5</v>
      </c>
      <c r="AA9" s="21">
        <f t="shared" si="0"/>
        <v>1641.4</v>
      </c>
      <c r="AB9" s="54"/>
    </row>
    <row r="10" spans="1:28" x14ac:dyDescent="0.25">
      <c r="A10" s="54"/>
      <c r="B10" s="11" t="s">
        <v>6</v>
      </c>
      <c r="C10" s="12">
        <v>1</v>
      </c>
      <c r="D10" s="19">
        <v>2</v>
      </c>
      <c r="E10" s="12">
        <v>3</v>
      </c>
      <c r="F10" s="19">
        <v>2</v>
      </c>
      <c r="G10" s="19">
        <v>4</v>
      </c>
      <c r="H10" s="19">
        <v>2</v>
      </c>
      <c r="I10" s="19">
        <v>4</v>
      </c>
      <c r="J10" s="19">
        <v>2</v>
      </c>
      <c r="K10" s="19">
        <v>0</v>
      </c>
      <c r="L10" s="19">
        <v>2</v>
      </c>
      <c r="M10" s="51"/>
      <c r="N10" s="19">
        <v>0</v>
      </c>
      <c r="O10" s="19">
        <v>3</v>
      </c>
      <c r="P10" s="12">
        <f>RawData!P10</f>
        <v>1</v>
      </c>
      <c r="Q10" s="12">
        <f>RawData!Q10</f>
        <v>0</v>
      </c>
      <c r="R10" s="12">
        <f>RawData!R10</f>
        <v>0</v>
      </c>
      <c r="S10" s="12">
        <f>RawData!S10</f>
        <v>0</v>
      </c>
      <c r="T10" s="12">
        <f>RawData!T10</f>
        <v>0</v>
      </c>
      <c r="U10" s="12">
        <f>RawData!U10</f>
        <v>0</v>
      </c>
      <c r="V10" s="12">
        <f>RawData!V10</f>
        <v>0</v>
      </c>
      <c r="W10" s="12">
        <f>RawData!W10</f>
        <v>0</v>
      </c>
      <c r="X10" s="12">
        <f>RawData!X10</f>
        <v>0</v>
      </c>
      <c r="Y10" s="12">
        <f>RawData!Y10</f>
        <v>0</v>
      </c>
      <c r="Z10" s="11" t="s">
        <v>6</v>
      </c>
      <c r="AA10" s="21">
        <f t="shared" si="0"/>
        <v>1.2</v>
      </c>
      <c r="AB10" s="54"/>
    </row>
    <row r="11" spans="1:28" x14ac:dyDescent="0.25">
      <c r="A11" s="54"/>
      <c r="B11" s="11" t="s">
        <v>7</v>
      </c>
      <c r="C11" s="12">
        <v>5</v>
      </c>
      <c r="D11" s="19">
        <v>3</v>
      </c>
      <c r="E11" s="19">
        <v>3</v>
      </c>
      <c r="F11" s="19">
        <v>3</v>
      </c>
      <c r="G11" s="19">
        <v>1</v>
      </c>
      <c r="H11" s="19">
        <v>2</v>
      </c>
      <c r="I11" s="19">
        <v>1</v>
      </c>
      <c r="J11" s="19">
        <v>3</v>
      </c>
      <c r="K11" s="19">
        <v>2</v>
      </c>
      <c r="L11" s="19">
        <v>6</v>
      </c>
      <c r="M11" s="51"/>
      <c r="N11" s="19">
        <v>6</v>
      </c>
      <c r="O11" s="19">
        <v>4</v>
      </c>
      <c r="P11" s="12">
        <f>RawData!P11</f>
        <v>4</v>
      </c>
      <c r="Q11" s="12">
        <f>RawData!Q11</f>
        <v>0</v>
      </c>
      <c r="R11" s="12">
        <f>RawData!R11</f>
        <v>0</v>
      </c>
      <c r="S11" s="12">
        <f>RawData!S11</f>
        <v>0</v>
      </c>
      <c r="T11" s="12">
        <f>RawData!T11</f>
        <v>0</v>
      </c>
      <c r="U11" s="12">
        <f>RawData!U11</f>
        <v>0</v>
      </c>
      <c r="V11" s="12">
        <f>RawData!V11</f>
        <v>0</v>
      </c>
      <c r="W11" s="12">
        <f>RawData!W11</f>
        <v>0</v>
      </c>
      <c r="X11" s="12">
        <f>RawData!X11</f>
        <v>0</v>
      </c>
      <c r="Y11" s="12">
        <f>RawData!Y11</f>
        <v>0</v>
      </c>
      <c r="Z11" s="11" t="s">
        <v>7</v>
      </c>
      <c r="AA11" s="21">
        <f t="shared" si="0"/>
        <v>4.4000000000000004</v>
      </c>
      <c r="AB11" s="54"/>
    </row>
    <row r="12" spans="1:28" x14ac:dyDescent="0.25">
      <c r="A12" s="54"/>
      <c r="B12" s="11" t="s">
        <v>8</v>
      </c>
      <c r="C12" s="12">
        <f>C8-C9</f>
        <v>-475</v>
      </c>
      <c r="D12" s="12">
        <f t="shared" ref="D12:O12" si="3">D8-D9</f>
        <v>-140</v>
      </c>
      <c r="E12" s="12">
        <f t="shared" si="3"/>
        <v>-40</v>
      </c>
      <c r="F12" s="12">
        <f t="shared" si="3"/>
        <v>-281</v>
      </c>
      <c r="G12" s="12">
        <f t="shared" si="3"/>
        <v>282</v>
      </c>
      <c r="H12" s="12">
        <f>H8-H9</f>
        <v>-172</v>
      </c>
      <c r="I12" s="12">
        <f t="shared" si="3"/>
        <v>284</v>
      </c>
      <c r="J12" s="12">
        <f t="shared" si="3"/>
        <v>-21</v>
      </c>
      <c r="K12" s="12">
        <f t="shared" si="3"/>
        <v>-150</v>
      </c>
      <c r="L12" s="12">
        <f t="shared" si="3"/>
        <v>-512</v>
      </c>
      <c r="M12" s="51"/>
      <c r="N12" s="12">
        <f t="shared" si="3"/>
        <v>-284</v>
      </c>
      <c r="O12" s="12">
        <f t="shared" si="3"/>
        <v>-159</v>
      </c>
      <c r="P12" s="12">
        <f>RawData!P12</f>
        <v>-240</v>
      </c>
      <c r="Q12" s="12">
        <f>RawData!Q12</f>
        <v>0</v>
      </c>
      <c r="R12" s="12">
        <f>RawData!R12</f>
        <v>0</v>
      </c>
      <c r="S12" s="12">
        <f>RawData!S12</f>
        <v>0</v>
      </c>
      <c r="T12" s="12">
        <f>RawData!T12</f>
        <v>0</v>
      </c>
      <c r="U12" s="12">
        <f>RawData!U12</f>
        <v>0</v>
      </c>
      <c r="V12" s="12">
        <f>RawData!V12</f>
        <v>0</v>
      </c>
      <c r="W12" s="12">
        <f>RawData!W12</f>
        <v>0</v>
      </c>
      <c r="X12" s="12">
        <f>RawData!X12</f>
        <v>0</v>
      </c>
      <c r="Y12" s="12">
        <f>RawData!Y12</f>
        <v>0</v>
      </c>
      <c r="Z12" s="11" t="s">
        <v>8</v>
      </c>
      <c r="AA12" s="21">
        <f t="shared" si="0"/>
        <v>-269</v>
      </c>
      <c r="AB12" s="54"/>
    </row>
    <row r="13" spans="1:28" x14ac:dyDescent="0.25">
      <c r="A13" s="55"/>
      <c r="B13" s="14" t="s">
        <v>9</v>
      </c>
      <c r="C13" s="15">
        <f>ROUND(-100+(C8/C9)*100,2)</f>
        <v>-27.21</v>
      </c>
      <c r="D13" s="15">
        <f t="shared" ref="D13:O13" si="4">ROUND(-100+(D8/D9)*100,2)</f>
        <v>-9.49</v>
      </c>
      <c r="E13" s="15">
        <f t="shared" si="4"/>
        <v>-2.67</v>
      </c>
      <c r="F13" s="15">
        <f t="shared" si="4"/>
        <v>-17.010000000000002</v>
      </c>
      <c r="G13" s="15">
        <f t="shared" si="4"/>
        <v>20.83</v>
      </c>
      <c r="H13" s="15">
        <f t="shared" si="4"/>
        <v>-10.82</v>
      </c>
      <c r="I13" s="15">
        <f t="shared" si="4"/>
        <v>21.07</v>
      </c>
      <c r="J13" s="15">
        <f t="shared" si="4"/>
        <v>-1.3</v>
      </c>
      <c r="K13" s="15">
        <f t="shared" si="4"/>
        <v>-10.08</v>
      </c>
      <c r="L13" s="15">
        <f t="shared" si="4"/>
        <v>-28.59</v>
      </c>
      <c r="M13" s="52"/>
      <c r="N13" s="15">
        <f t="shared" si="4"/>
        <v>-16.5</v>
      </c>
      <c r="O13" s="15">
        <f t="shared" si="4"/>
        <v>-9.8000000000000007</v>
      </c>
      <c r="P13" s="12">
        <f>RawData!P13</f>
        <v>-15.15</v>
      </c>
      <c r="Q13" s="12">
        <f>RawData!Q13</f>
        <v>0</v>
      </c>
      <c r="R13" s="12">
        <f>RawData!R13</f>
        <v>0</v>
      </c>
      <c r="S13" s="12">
        <f>RawData!S13</f>
        <v>0</v>
      </c>
      <c r="T13" s="12">
        <f>RawData!T13</f>
        <v>0</v>
      </c>
      <c r="U13" s="12">
        <f>RawData!U13</f>
        <v>0</v>
      </c>
      <c r="V13" s="12">
        <f>RawData!V13</f>
        <v>0</v>
      </c>
      <c r="W13" s="12">
        <f>RawData!W13</f>
        <v>0</v>
      </c>
      <c r="X13" s="12">
        <f>RawData!X13</f>
        <v>0</v>
      </c>
      <c r="Y13" s="12">
        <f>RawData!Y13</f>
        <v>0</v>
      </c>
      <c r="Z13" s="14" t="s">
        <v>9</v>
      </c>
      <c r="AA13" s="21">
        <f t="shared" si="0"/>
        <v>-16.02</v>
      </c>
      <c r="AB13" s="55"/>
    </row>
    <row r="14" spans="1:28" x14ac:dyDescent="0.25">
      <c r="A14" s="53" t="s">
        <v>3</v>
      </c>
      <c r="B14" s="8" t="s">
        <v>4</v>
      </c>
      <c r="C14" s="9">
        <v>1379</v>
      </c>
      <c r="D14" s="9">
        <v>1292</v>
      </c>
      <c r="E14" s="9">
        <v>1459</v>
      </c>
      <c r="F14" s="9">
        <v>1486</v>
      </c>
      <c r="G14" s="9">
        <v>1596</v>
      </c>
      <c r="H14" s="9">
        <v>1733</v>
      </c>
      <c r="I14" s="9">
        <v>1345</v>
      </c>
      <c r="J14" s="9">
        <v>1579</v>
      </c>
      <c r="K14" s="9">
        <v>1488</v>
      </c>
      <c r="L14" s="9">
        <v>1761</v>
      </c>
      <c r="M14" s="9">
        <v>1640</v>
      </c>
      <c r="N14" s="9">
        <v>1460</v>
      </c>
      <c r="O14" s="50" t="s">
        <v>28</v>
      </c>
      <c r="P14" s="9">
        <f>RawData!P14</f>
        <v>1427</v>
      </c>
      <c r="Q14" s="9">
        <f>RawData!Q14</f>
        <v>0</v>
      </c>
      <c r="R14" s="9">
        <f>RawData!R14</f>
        <v>0</v>
      </c>
      <c r="S14" s="9">
        <f>RawData!S14</f>
        <v>0</v>
      </c>
      <c r="T14" s="9">
        <f>RawData!T14</f>
        <v>0</v>
      </c>
      <c r="U14" s="9">
        <f>RawData!U14</f>
        <v>0</v>
      </c>
      <c r="V14" s="9">
        <f>RawData!V14</f>
        <v>0</v>
      </c>
      <c r="W14" s="9">
        <f>RawData!W14</f>
        <v>0</v>
      </c>
      <c r="X14" s="9">
        <f>RawData!X14</f>
        <v>0</v>
      </c>
      <c r="Y14" s="9">
        <f>RawData!Y14</f>
        <v>0</v>
      </c>
      <c r="Z14" s="8" t="s">
        <v>4</v>
      </c>
      <c r="AA14" s="21">
        <f t="shared" si="0"/>
        <v>1555.2</v>
      </c>
      <c r="AB14" s="53" t="s">
        <v>3</v>
      </c>
    </row>
    <row r="15" spans="1:28" x14ac:dyDescent="0.25">
      <c r="A15" s="54"/>
      <c r="B15" s="11" t="s">
        <v>5</v>
      </c>
      <c r="C15" s="12">
        <v>1366</v>
      </c>
      <c r="D15" s="19">
        <v>1578</v>
      </c>
      <c r="E15" s="12">
        <v>1606</v>
      </c>
      <c r="F15" s="19">
        <v>1418</v>
      </c>
      <c r="G15" s="19">
        <v>1446</v>
      </c>
      <c r="H15" s="19">
        <v>1224</v>
      </c>
      <c r="I15" s="19">
        <v>1748</v>
      </c>
      <c r="J15" s="19">
        <v>1415</v>
      </c>
      <c r="K15" s="19">
        <v>1338</v>
      </c>
      <c r="L15" s="19">
        <v>1485</v>
      </c>
      <c r="M15" s="19">
        <v>1519</v>
      </c>
      <c r="N15" s="19">
        <v>1352</v>
      </c>
      <c r="O15" s="51"/>
      <c r="P15" s="12">
        <f>RawData!P15</f>
        <v>1516</v>
      </c>
      <c r="Q15" s="12">
        <f>RawData!Q15</f>
        <v>0</v>
      </c>
      <c r="R15" s="12">
        <f>RawData!R15</f>
        <v>0</v>
      </c>
      <c r="S15" s="12">
        <f>RawData!S15</f>
        <v>0</v>
      </c>
      <c r="T15" s="12">
        <f>RawData!T15</f>
        <v>0</v>
      </c>
      <c r="U15" s="12">
        <f>RawData!U15</f>
        <v>0</v>
      </c>
      <c r="V15" s="12">
        <f>RawData!V15</f>
        <v>0</v>
      </c>
      <c r="W15" s="12">
        <f>RawData!W15</f>
        <v>0</v>
      </c>
      <c r="X15" s="12">
        <f>RawData!X15</f>
        <v>0</v>
      </c>
      <c r="Y15" s="12">
        <f>RawData!Y15</f>
        <v>0</v>
      </c>
      <c r="Z15" s="11" t="s">
        <v>5</v>
      </c>
      <c r="AA15" s="21">
        <f t="shared" si="0"/>
        <v>1442</v>
      </c>
      <c r="AB15" s="54"/>
    </row>
    <row r="16" spans="1:28" x14ac:dyDescent="0.25">
      <c r="A16" s="54"/>
      <c r="B16" s="11" t="s">
        <v>6</v>
      </c>
      <c r="C16" s="12">
        <v>3</v>
      </c>
      <c r="D16" s="19">
        <v>1</v>
      </c>
      <c r="E16" s="12">
        <v>2</v>
      </c>
      <c r="F16" s="19">
        <v>2</v>
      </c>
      <c r="G16" s="19">
        <v>3</v>
      </c>
      <c r="H16" s="19">
        <v>3</v>
      </c>
      <c r="I16" s="19">
        <v>1</v>
      </c>
      <c r="J16" s="19">
        <v>1</v>
      </c>
      <c r="K16" s="19">
        <v>2</v>
      </c>
      <c r="L16" s="19">
        <v>4</v>
      </c>
      <c r="M16" s="19">
        <v>6</v>
      </c>
      <c r="N16" s="19">
        <v>3</v>
      </c>
      <c r="O16" s="51"/>
      <c r="P16" s="12">
        <f>RawData!P16</f>
        <v>2</v>
      </c>
      <c r="Q16" s="12">
        <f>RawData!Q16</f>
        <v>0</v>
      </c>
      <c r="R16" s="12">
        <f>RawData!R16</f>
        <v>0</v>
      </c>
      <c r="S16" s="12">
        <f>RawData!S16</f>
        <v>0</v>
      </c>
      <c r="T16" s="12">
        <f>RawData!T16</f>
        <v>0</v>
      </c>
      <c r="U16" s="12">
        <f>RawData!U16</f>
        <v>0</v>
      </c>
      <c r="V16" s="12">
        <f>RawData!V16</f>
        <v>0</v>
      </c>
      <c r="W16" s="12">
        <f>RawData!W16</f>
        <v>0</v>
      </c>
      <c r="X16" s="12">
        <f>RawData!X16</f>
        <v>0</v>
      </c>
      <c r="Y16" s="12">
        <f>RawData!Y16</f>
        <v>0</v>
      </c>
      <c r="Z16" s="11" t="s">
        <v>6</v>
      </c>
      <c r="AA16" s="21">
        <f t="shared" si="0"/>
        <v>3.4</v>
      </c>
      <c r="AB16" s="54"/>
    </row>
    <row r="17" spans="1:28" x14ac:dyDescent="0.25">
      <c r="A17" s="54"/>
      <c r="B17" s="11" t="s">
        <v>7</v>
      </c>
      <c r="C17" s="12">
        <v>2</v>
      </c>
      <c r="D17" s="19">
        <v>5</v>
      </c>
      <c r="E17" s="19">
        <v>3</v>
      </c>
      <c r="F17" s="19">
        <v>4</v>
      </c>
      <c r="G17" s="19">
        <v>1</v>
      </c>
      <c r="H17" s="19">
        <v>1</v>
      </c>
      <c r="I17" s="19">
        <v>4</v>
      </c>
      <c r="J17" s="19">
        <v>1</v>
      </c>
      <c r="K17" s="19">
        <v>0</v>
      </c>
      <c r="L17" s="19">
        <v>4</v>
      </c>
      <c r="M17" s="19">
        <v>4</v>
      </c>
      <c r="N17" s="19">
        <v>0</v>
      </c>
      <c r="O17" s="51"/>
      <c r="P17" s="12">
        <f>RawData!P17</f>
        <v>2</v>
      </c>
      <c r="Q17" s="12">
        <f>RawData!Q17</f>
        <v>0</v>
      </c>
      <c r="R17" s="12">
        <f>RawData!R17</f>
        <v>0</v>
      </c>
      <c r="S17" s="12">
        <f>RawData!S17</f>
        <v>0</v>
      </c>
      <c r="T17" s="12">
        <f>RawData!T17</f>
        <v>0</v>
      </c>
      <c r="U17" s="12">
        <f>RawData!U17</f>
        <v>0</v>
      </c>
      <c r="V17" s="12">
        <f>RawData!V17</f>
        <v>0</v>
      </c>
      <c r="W17" s="12">
        <f>RawData!W17</f>
        <v>0</v>
      </c>
      <c r="X17" s="12">
        <f>RawData!X17</f>
        <v>0</v>
      </c>
      <c r="Y17" s="12">
        <f>RawData!Y17</f>
        <v>0</v>
      </c>
      <c r="Z17" s="11" t="s">
        <v>7</v>
      </c>
      <c r="AA17" s="21">
        <f t="shared" si="0"/>
        <v>2</v>
      </c>
      <c r="AB17" s="54"/>
    </row>
    <row r="18" spans="1:28" x14ac:dyDescent="0.25">
      <c r="A18" s="54"/>
      <c r="B18" s="11" t="s">
        <v>8</v>
      </c>
      <c r="C18" s="12">
        <f>C14-C15</f>
        <v>13</v>
      </c>
      <c r="D18" s="12">
        <f t="shared" ref="D18:N18" si="5">D14-D15</f>
        <v>-286</v>
      </c>
      <c r="E18" s="12">
        <f t="shared" si="5"/>
        <v>-147</v>
      </c>
      <c r="F18" s="12">
        <f t="shared" si="5"/>
        <v>68</v>
      </c>
      <c r="G18" s="12">
        <f t="shared" si="5"/>
        <v>150</v>
      </c>
      <c r="H18" s="12">
        <f t="shared" si="5"/>
        <v>509</v>
      </c>
      <c r="I18" s="12">
        <f t="shared" si="5"/>
        <v>-403</v>
      </c>
      <c r="J18" s="12">
        <f t="shared" si="5"/>
        <v>164</v>
      </c>
      <c r="K18" s="12">
        <f t="shared" si="5"/>
        <v>150</v>
      </c>
      <c r="L18" s="12">
        <f t="shared" si="5"/>
        <v>276</v>
      </c>
      <c r="M18" s="12">
        <f t="shared" si="5"/>
        <v>121</v>
      </c>
      <c r="N18" s="12">
        <f t="shared" si="5"/>
        <v>108</v>
      </c>
      <c r="O18" s="51"/>
      <c r="P18" s="12">
        <f>RawData!P18</f>
        <v>-89</v>
      </c>
      <c r="Q18" s="12">
        <f>RawData!Q18</f>
        <v>0</v>
      </c>
      <c r="R18" s="12">
        <f>RawData!R18</f>
        <v>0</v>
      </c>
      <c r="S18" s="12">
        <f>RawData!S18</f>
        <v>0</v>
      </c>
      <c r="T18" s="12">
        <f>RawData!T18</f>
        <v>0</v>
      </c>
      <c r="U18" s="12">
        <f>RawData!U18</f>
        <v>0</v>
      </c>
      <c r="V18" s="12">
        <f>RawData!V18</f>
        <v>0</v>
      </c>
      <c r="W18" s="12">
        <f>RawData!W18</f>
        <v>0</v>
      </c>
      <c r="X18" s="12">
        <f>RawData!X18</f>
        <v>0</v>
      </c>
      <c r="Y18" s="12">
        <f>RawData!Y18</f>
        <v>0</v>
      </c>
      <c r="Z18" s="11" t="s">
        <v>8</v>
      </c>
      <c r="AA18" s="21">
        <f t="shared" si="0"/>
        <v>113.2</v>
      </c>
      <c r="AB18" s="54"/>
    </row>
    <row r="19" spans="1:28" x14ac:dyDescent="0.25">
      <c r="A19" s="55"/>
      <c r="B19" s="14" t="s">
        <v>9</v>
      </c>
      <c r="C19" s="15">
        <f>ROUND(-100+(C14/C15)*100,2)</f>
        <v>0.95</v>
      </c>
      <c r="D19" s="15">
        <f t="shared" ref="D19:N19" si="6">ROUND(-100+(D14/D15)*100,2)</f>
        <v>-18.12</v>
      </c>
      <c r="E19" s="15">
        <f t="shared" si="6"/>
        <v>-9.15</v>
      </c>
      <c r="F19" s="15">
        <f t="shared" si="6"/>
        <v>4.8</v>
      </c>
      <c r="G19" s="15">
        <f t="shared" si="6"/>
        <v>10.37</v>
      </c>
      <c r="H19" s="15">
        <f t="shared" si="6"/>
        <v>41.58</v>
      </c>
      <c r="I19" s="15">
        <f t="shared" si="6"/>
        <v>-23.05</v>
      </c>
      <c r="J19" s="15">
        <f t="shared" si="6"/>
        <v>11.59</v>
      </c>
      <c r="K19" s="15">
        <f t="shared" si="6"/>
        <v>11.21</v>
      </c>
      <c r="L19" s="15">
        <f t="shared" si="6"/>
        <v>18.59</v>
      </c>
      <c r="M19" s="15">
        <f t="shared" si="6"/>
        <v>7.97</v>
      </c>
      <c r="N19" s="15">
        <f t="shared" si="6"/>
        <v>7.99</v>
      </c>
      <c r="O19" s="52"/>
      <c r="P19" s="15">
        <f>RawData!P19</f>
        <v>-5.87</v>
      </c>
      <c r="Q19" s="15">
        <f>RawData!Q19</f>
        <v>0</v>
      </c>
      <c r="R19" s="15">
        <f>RawData!R19</f>
        <v>0</v>
      </c>
      <c r="S19" s="15">
        <f>RawData!S19</f>
        <v>0</v>
      </c>
      <c r="T19" s="15">
        <f>RawData!T19</f>
        <v>0</v>
      </c>
      <c r="U19" s="15">
        <f>RawData!U19</f>
        <v>0</v>
      </c>
      <c r="V19" s="15">
        <f>RawData!V19</f>
        <v>0</v>
      </c>
      <c r="W19" s="15">
        <f>RawData!W19</f>
        <v>0</v>
      </c>
      <c r="X19" s="15">
        <f>RawData!X19</f>
        <v>0</v>
      </c>
      <c r="Y19" s="15">
        <f>RawData!Y19</f>
        <v>0</v>
      </c>
      <c r="Z19" s="14" t="s">
        <v>9</v>
      </c>
      <c r="AA19" s="21">
        <f t="shared" si="0"/>
        <v>7.98</v>
      </c>
      <c r="AB19" s="55"/>
    </row>
    <row r="20" spans="1:28" x14ac:dyDescent="0.25">
      <c r="A20" s="53" t="s">
        <v>10</v>
      </c>
      <c r="B20" s="8" t="s">
        <v>4</v>
      </c>
      <c r="C20" s="9">
        <v>1448</v>
      </c>
      <c r="D20" s="9">
        <v>1578</v>
      </c>
      <c r="E20" s="9">
        <v>1507</v>
      </c>
      <c r="F20" s="9">
        <v>1608</v>
      </c>
      <c r="G20" s="9">
        <v>1493</v>
      </c>
      <c r="H20" s="9">
        <v>1684</v>
      </c>
      <c r="I20" s="9">
        <v>1633</v>
      </c>
      <c r="J20" s="9">
        <v>1617</v>
      </c>
      <c r="K20" s="9">
        <v>1592</v>
      </c>
      <c r="L20" s="9">
        <v>1791</v>
      </c>
      <c r="M20" s="9">
        <v>1789</v>
      </c>
      <c r="N20" s="9">
        <v>1727</v>
      </c>
      <c r="O20" s="50" t="s">
        <v>28</v>
      </c>
      <c r="P20" s="12">
        <f>RawData!P20</f>
        <v>1638</v>
      </c>
      <c r="Q20" s="12">
        <f>RawData!Q20</f>
        <v>0</v>
      </c>
      <c r="R20" s="12">
        <f>RawData!R20</f>
        <v>0</v>
      </c>
      <c r="S20" s="12">
        <f>RawData!S20</f>
        <v>0</v>
      </c>
      <c r="T20" s="12">
        <f>RawData!T20</f>
        <v>0</v>
      </c>
      <c r="U20" s="12">
        <f>RawData!U20</f>
        <v>0</v>
      </c>
      <c r="V20" s="12">
        <f>RawData!V20</f>
        <v>0</v>
      </c>
      <c r="W20" s="12">
        <f>RawData!W20</f>
        <v>0</v>
      </c>
      <c r="X20" s="12">
        <f>RawData!X20</f>
        <v>0</v>
      </c>
      <c r="Y20" s="12">
        <f>RawData!Y20</f>
        <v>0</v>
      </c>
      <c r="Z20" s="8" t="s">
        <v>4</v>
      </c>
      <c r="AA20" s="21">
        <f t="shared" si="0"/>
        <v>1707.4</v>
      </c>
      <c r="AB20" s="53" t="s">
        <v>10</v>
      </c>
    </row>
    <row r="21" spans="1:28" x14ac:dyDescent="0.25">
      <c r="A21" s="54"/>
      <c r="B21" s="11" t="s">
        <v>5</v>
      </c>
      <c r="C21" s="12">
        <v>1378</v>
      </c>
      <c r="D21" s="19">
        <v>1292</v>
      </c>
      <c r="E21" s="19">
        <v>1637</v>
      </c>
      <c r="F21" s="19">
        <v>1275</v>
      </c>
      <c r="G21" s="19">
        <v>1587</v>
      </c>
      <c r="H21" s="19">
        <v>1258</v>
      </c>
      <c r="I21" s="19">
        <v>1618</v>
      </c>
      <c r="J21" s="19">
        <v>1534</v>
      </c>
      <c r="K21" s="19">
        <v>1671</v>
      </c>
      <c r="L21" s="19">
        <v>1279</v>
      </c>
      <c r="M21" s="19">
        <v>1300</v>
      </c>
      <c r="N21" s="19">
        <v>1671</v>
      </c>
      <c r="O21" s="51"/>
      <c r="P21" s="12">
        <f>RawData!P21</f>
        <v>1754</v>
      </c>
      <c r="Q21" s="12">
        <f>RawData!Q21</f>
        <v>0</v>
      </c>
      <c r="R21" s="12">
        <f>RawData!R21</f>
        <v>0</v>
      </c>
      <c r="S21" s="12">
        <f>RawData!S21</f>
        <v>0</v>
      </c>
      <c r="T21" s="12">
        <f>RawData!T21</f>
        <v>0</v>
      </c>
      <c r="U21" s="12">
        <f>RawData!U21</f>
        <v>0</v>
      </c>
      <c r="V21" s="12">
        <f>RawData!V21</f>
        <v>0</v>
      </c>
      <c r="W21" s="12">
        <f>RawData!W21</f>
        <v>0</v>
      </c>
      <c r="X21" s="12">
        <f>RawData!X21</f>
        <v>0</v>
      </c>
      <c r="Y21" s="12">
        <f>RawData!Y21</f>
        <v>0</v>
      </c>
      <c r="Z21" s="11" t="s">
        <v>5</v>
      </c>
      <c r="AA21" s="21">
        <f t="shared" si="0"/>
        <v>1535</v>
      </c>
      <c r="AB21" s="54"/>
    </row>
    <row r="22" spans="1:28" x14ac:dyDescent="0.25">
      <c r="A22" s="54"/>
      <c r="B22" s="11" t="s">
        <v>6</v>
      </c>
      <c r="C22" s="12">
        <v>4</v>
      </c>
      <c r="D22" s="19">
        <v>5</v>
      </c>
      <c r="E22" s="19">
        <v>3</v>
      </c>
      <c r="F22" s="19">
        <v>4</v>
      </c>
      <c r="G22" s="19">
        <v>4</v>
      </c>
      <c r="H22" s="19">
        <v>7</v>
      </c>
      <c r="I22" s="19">
        <v>4</v>
      </c>
      <c r="J22" s="19">
        <v>3</v>
      </c>
      <c r="K22" s="19">
        <v>1</v>
      </c>
      <c r="L22" s="19">
        <v>6</v>
      </c>
      <c r="M22" s="19">
        <v>7</v>
      </c>
      <c r="N22" s="19">
        <v>4</v>
      </c>
      <c r="O22" s="51"/>
      <c r="P22" s="12">
        <f>RawData!P22</f>
        <v>3</v>
      </c>
      <c r="Q22" s="12">
        <f>RawData!Q22</f>
        <v>0</v>
      </c>
      <c r="R22" s="12">
        <f>RawData!R22</f>
        <v>0</v>
      </c>
      <c r="S22" s="12">
        <f>RawData!S22</f>
        <v>0</v>
      </c>
      <c r="T22" s="12">
        <f>RawData!T22</f>
        <v>0</v>
      </c>
      <c r="U22" s="12">
        <f>RawData!U22</f>
        <v>0</v>
      </c>
      <c r="V22" s="12">
        <f>RawData!V22</f>
        <v>0</v>
      </c>
      <c r="W22" s="12">
        <f>RawData!W22</f>
        <v>0</v>
      </c>
      <c r="X22" s="12">
        <f>RawData!X22</f>
        <v>0</v>
      </c>
      <c r="Y22" s="12">
        <f>RawData!Y22</f>
        <v>0</v>
      </c>
      <c r="Z22" s="11" t="s">
        <v>6</v>
      </c>
      <c r="AA22" s="21">
        <f t="shared" si="0"/>
        <v>4.2</v>
      </c>
      <c r="AB22" s="54"/>
    </row>
    <row r="23" spans="1:28" x14ac:dyDescent="0.25">
      <c r="A23" s="54"/>
      <c r="B23" s="11" t="s">
        <v>7</v>
      </c>
      <c r="C23" s="12">
        <v>2</v>
      </c>
      <c r="D23" s="19">
        <v>1</v>
      </c>
      <c r="E23" s="19">
        <v>6</v>
      </c>
      <c r="F23" s="19">
        <v>1</v>
      </c>
      <c r="G23" s="19">
        <v>7</v>
      </c>
      <c r="H23" s="19">
        <v>2</v>
      </c>
      <c r="I23" s="19">
        <v>4</v>
      </c>
      <c r="J23" s="19">
        <v>4</v>
      </c>
      <c r="K23" s="19">
        <v>5</v>
      </c>
      <c r="L23" s="19">
        <v>2</v>
      </c>
      <c r="M23" s="19">
        <v>0</v>
      </c>
      <c r="N23" s="19">
        <v>4</v>
      </c>
      <c r="O23" s="51"/>
      <c r="P23" s="12">
        <f>RawData!P23</f>
        <v>5</v>
      </c>
      <c r="Q23" s="12">
        <f>RawData!Q23</f>
        <v>0</v>
      </c>
      <c r="R23" s="12">
        <f>RawData!R23</f>
        <v>0</v>
      </c>
      <c r="S23" s="12">
        <f>RawData!S23</f>
        <v>0</v>
      </c>
      <c r="T23" s="12">
        <f>RawData!T23</f>
        <v>0</v>
      </c>
      <c r="U23" s="12">
        <f>RawData!U23</f>
        <v>0</v>
      </c>
      <c r="V23" s="12">
        <f>RawData!V23</f>
        <v>0</v>
      </c>
      <c r="W23" s="12">
        <f>RawData!W23</f>
        <v>0</v>
      </c>
      <c r="X23" s="12">
        <f>RawData!X23</f>
        <v>0</v>
      </c>
      <c r="Y23" s="12">
        <f>RawData!Y23</f>
        <v>0</v>
      </c>
      <c r="Z23" s="11" t="s">
        <v>7</v>
      </c>
      <c r="AA23" s="21">
        <f t="shared" si="0"/>
        <v>3.2</v>
      </c>
      <c r="AB23" s="54"/>
    </row>
    <row r="24" spans="1:28" x14ac:dyDescent="0.25">
      <c r="A24" s="54"/>
      <c r="B24" s="11" t="s">
        <v>8</v>
      </c>
      <c r="C24" s="12">
        <f>C20-C21</f>
        <v>70</v>
      </c>
      <c r="D24" s="12">
        <f t="shared" ref="D24:N24" si="7">D20-D21</f>
        <v>286</v>
      </c>
      <c r="E24" s="12">
        <f t="shared" si="7"/>
        <v>-130</v>
      </c>
      <c r="F24" s="12">
        <f t="shared" si="7"/>
        <v>333</v>
      </c>
      <c r="G24" s="12">
        <f t="shared" si="7"/>
        <v>-94</v>
      </c>
      <c r="H24" s="12">
        <f t="shared" si="7"/>
        <v>426</v>
      </c>
      <c r="I24" s="12">
        <f t="shared" si="7"/>
        <v>15</v>
      </c>
      <c r="J24" s="12">
        <f t="shared" si="7"/>
        <v>83</v>
      </c>
      <c r="K24" s="12">
        <f t="shared" si="7"/>
        <v>-79</v>
      </c>
      <c r="L24" s="12">
        <f t="shared" si="7"/>
        <v>512</v>
      </c>
      <c r="M24" s="12">
        <f t="shared" si="7"/>
        <v>489</v>
      </c>
      <c r="N24" s="12">
        <f t="shared" si="7"/>
        <v>56</v>
      </c>
      <c r="O24" s="51"/>
      <c r="P24" s="12">
        <f>RawData!P24</f>
        <v>-116</v>
      </c>
      <c r="Q24" s="12">
        <f>RawData!Q24</f>
        <v>0</v>
      </c>
      <c r="R24" s="12">
        <f>RawData!R24</f>
        <v>0</v>
      </c>
      <c r="S24" s="12">
        <f>RawData!S24</f>
        <v>0</v>
      </c>
      <c r="T24" s="12">
        <f>RawData!T24</f>
        <v>0</v>
      </c>
      <c r="U24" s="12">
        <f>RawData!U24</f>
        <v>0</v>
      </c>
      <c r="V24" s="12">
        <f>RawData!V24</f>
        <v>0</v>
      </c>
      <c r="W24" s="12">
        <f>RawData!W24</f>
        <v>0</v>
      </c>
      <c r="X24" s="12">
        <f>RawData!X24</f>
        <v>0</v>
      </c>
      <c r="Y24" s="12">
        <f>RawData!Y24</f>
        <v>0</v>
      </c>
      <c r="Z24" s="11" t="s">
        <v>8</v>
      </c>
      <c r="AA24" s="21">
        <f t="shared" si="0"/>
        <v>172.4</v>
      </c>
      <c r="AB24" s="54"/>
    </row>
    <row r="25" spans="1:28" x14ac:dyDescent="0.25">
      <c r="A25" s="55"/>
      <c r="B25" s="14" t="s">
        <v>9</v>
      </c>
      <c r="C25" s="15">
        <f>ROUND(-100+(C20/C21)*100,2)</f>
        <v>5.08</v>
      </c>
      <c r="D25" s="15">
        <f t="shared" ref="D25:N25" si="8">ROUND(-100+(D20/D21)*100,2)</f>
        <v>22.14</v>
      </c>
      <c r="E25" s="15">
        <f t="shared" si="8"/>
        <v>-7.94</v>
      </c>
      <c r="F25" s="15">
        <f t="shared" si="8"/>
        <v>26.12</v>
      </c>
      <c r="G25" s="15">
        <f t="shared" si="8"/>
        <v>-5.92</v>
      </c>
      <c r="H25" s="15">
        <f t="shared" si="8"/>
        <v>33.86</v>
      </c>
      <c r="I25" s="15">
        <f t="shared" si="8"/>
        <v>0.93</v>
      </c>
      <c r="J25" s="15">
        <f t="shared" si="8"/>
        <v>5.41</v>
      </c>
      <c r="K25" s="15">
        <f t="shared" si="8"/>
        <v>-4.7300000000000004</v>
      </c>
      <c r="L25" s="15">
        <f t="shared" si="8"/>
        <v>40.03</v>
      </c>
      <c r="M25" s="15">
        <f t="shared" si="8"/>
        <v>37.619999999999997</v>
      </c>
      <c r="N25" s="15">
        <f t="shared" si="8"/>
        <v>3.35</v>
      </c>
      <c r="O25" s="52"/>
      <c r="P25" s="12">
        <f>RawData!P25</f>
        <v>-6.61</v>
      </c>
      <c r="Q25" s="12">
        <f>RawData!Q25</f>
        <v>0</v>
      </c>
      <c r="R25" s="12">
        <f>RawData!R25</f>
        <v>0</v>
      </c>
      <c r="S25" s="12">
        <f>RawData!S25</f>
        <v>0</v>
      </c>
      <c r="T25" s="12">
        <f>RawData!T25</f>
        <v>0</v>
      </c>
      <c r="U25" s="12">
        <f>RawData!U25</f>
        <v>0</v>
      </c>
      <c r="V25" s="12">
        <f>RawData!V25</f>
        <v>0</v>
      </c>
      <c r="W25" s="12">
        <f>RawData!W25</f>
        <v>0</v>
      </c>
      <c r="X25" s="12">
        <f>RawData!X25</f>
        <v>0</v>
      </c>
      <c r="Y25" s="12">
        <f>RawData!Y25</f>
        <v>0</v>
      </c>
      <c r="Z25" s="14" t="s">
        <v>9</v>
      </c>
      <c r="AA25" s="21">
        <f t="shared" si="0"/>
        <v>13.93</v>
      </c>
      <c r="AB25" s="55"/>
    </row>
    <row r="26" spans="1:28" x14ac:dyDescent="0.25">
      <c r="A26" s="56" t="s">
        <v>11</v>
      </c>
      <c r="B26" s="16" t="s">
        <v>4</v>
      </c>
      <c r="C26" s="9">
        <v>1557</v>
      </c>
      <c r="D26" s="9">
        <v>2036</v>
      </c>
      <c r="E26" s="9">
        <v>1478</v>
      </c>
      <c r="F26" s="9">
        <v>1775</v>
      </c>
      <c r="G26" s="9">
        <v>1587</v>
      </c>
      <c r="H26" s="9">
        <v>1685</v>
      </c>
      <c r="I26" s="9">
        <v>1627</v>
      </c>
      <c r="J26" s="9">
        <v>1612</v>
      </c>
      <c r="K26" s="9">
        <v>1680</v>
      </c>
      <c r="L26" s="9">
        <v>1504</v>
      </c>
      <c r="M26" s="9">
        <v>1519</v>
      </c>
      <c r="N26" s="9">
        <v>1876</v>
      </c>
      <c r="O26" s="50" t="s">
        <v>28</v>
      </c>
      <c r="P26" s="9">
        <f>RawData!P26</f>
        <v>1531</v>
      </c>
      <c r="Q26" s="9">
        <f>RawData!Q26</f>
        <v>0</v>
      </c>
      <c r="R26" s="9">
        <f>RawData!R26</f>
        <v>0</v>
      </c>
      <c r="S26" s="9">
        <f>RawData!S26</f>
        <v>0</v>
      </c>
      <c r="T26" s="9">
        <f>RawData!T26</f>
        <v>0</v>
      </c>
      <c r="U26" s="9">
        <f>RawData!U26</f>
        <v>0</v>
      </c>
      <c r="V26" s="9">
        <f>RawData!V26</f>
        <v>0</v>
      </c>
      <c r="W26" s="9">
        <f>RawData!W26</f>
        <v>0</v>
      </c>
      <c r="X26" s="9">
        <f>RawData!X26</f>
        <v>0</v>
      </c>
      <c r="Y26" s="9">
        <f>RawData!Y26</f>
        <v>0</v>
      </c>
      <c r="Z26" s="16" t="s">
        <v>4</v>
      </c>
      <c r="AA26" s="21">
        <f t="shared" si="0"/>
        <v>1622</v>
      </c>
      <c r="AB26" s="56" t="s">
        <v>11</v>
      </c>
    </row>
    <row r="27" spans="1:28" x14ac:dyDescent="0.25">
      <c r="A27" s="57"/>
      <c r="B27" s="17" t="s">
        <v>5</v>
      </c>
      <c r="C27" s="12">
        <v>1251</v>
      </c>
      <c r="D27" s="12">
        <v>1062</v>
      </c>
      <c r="E27" s="12">
        <v>1488</v>
      </c>
      <c r="F27" s="19">
        <v>1352</v>
      </c>
      <c r="G27" s="19">
        <v>1493</v>
      </c>
      <c r="H27" s="19">
        <v>1523</v>
      </c>
      <c r="I27" s="19">
        <v>1590</v>
      </c>
      <c r="J27" s="19">
        <v>1591</v>
      </c>
      <c r="K27" s="19">
        <v>1513</v>
      </c>
      <c r="L27" s="19">
        <v>1579</v>
      </c>
      <c r="M27" s="19">
        <v>1640</v>
      </c>
      <c r="N27" s="19">
        <v>1466</v>
      </c>
      <c r="O27" s="51"/>
      <c r="P27" s="12">
        <f>RawData!P27</f>
        <v>1644</v>
      </c>
      <c r="Q27" s="12">
        <f>RawData!Q27</f>
        <v>0</v>
      </c>
      <c r="R27" s="12">
        <f>RawData!R27</f>
        <v>0</v>
      </c>
      <c r="S27" s="12">
        <f>RawData!S27</f>
        <v>0</v>
      </c>
      <c r="T27" s="12">
        <f>RawData!T27</f>
        <v>0</v>
      </c>
      <c r="U27" s="12">
        <f>RawData!U27</f>
        <v>0</v>
      </c>
      <c r="V27" s="12">
        <f>RawData!V27</f>
        <v>0</v>
      </c>
      <c r="W27" s="12">
        <f>RawData!W27</f>
        <v>0</v>
      </c>
      <c r="X27" s="12">
        <f>RawData!X27</f>
        <v>0</v>
      </c>
      <c r="Y27" s="12">
        <f>RawData!Y27</f>
        <v>0</v>
      </c>
      <c r="Z27" s="17" t="s">
        <v>5</v>
      </c>
      <c r="AA27" s="21">
        <f t="shared" si="0"/>
        <v>1568.4</v>
      </c>
      <c r="AB27" s="57"/>
    </row>
    <row r="28" spans="1:28" x14ac:dyDescent="0.25">
      <c r="A28" s="57"/>
      <c r="B28" s="17" t="s">
        <v>6</v>
      </c>
      <c r="C28" s="12">
        <v>4</v>
      </c>
      <c r="D28" s="12">
        <v>8</v>
      </c>
      <c r="E28" s="12">
        <v>2</v>
      </c>
      <c r="F28" s="19">
        <v>5</v>
      </c>
      <c r="G28" s="19">
        <v>7</v>
      </c>
      <c r="H28" s="19">
        <v>3</v>
      </c>
      <c r="I28" s="19">
        <v>3</v>
      </c>
      <c r="J28" s="19">
        <v>3</v>
      </c>
      <c r="K28" s="19">
        <v>5</v>
      </c>
      <c r="L28" s="19">
        <v>2</v>
      </c>
      <c r="M28" s="19">
        <v>4</v>
      </c>
      <c r="N28" s="19">
        <v>6</v>
      </c>
      <c r="O28" s="51"/>
      <c r="P28" s="12">
        <f>RawData!P28</f>
        <v>2</v>
      </c>
      <c r="Q28" s="12">
        <f>RawData!Q28</f>
        <v>0</v>
      </c>
      <c r="R28" s="12">
        <f>RawData!R28</f>
        <v>0</v>
      </c>
      <c r="S28" s="12">
        <f>RawData!S28</f>
        <v>0</v>
      </c>
      <c r="T28" s="12">
        <f>RawData!T28</f>
        <v>0</v>
      </c>
      <c r="U28" s="12">
        <f>RawData!U28</f>
        <v>0</v>
      </c>
      <c r="V28" s="12">
        <f>RawData!V28</f>
        <v>0</v>
      </c>
      <c r="W28" s="12">
        <f>RawData!W28</f>
        <v>0</v>
      </c>
      <c r="X28" s="12">
        <f>RawData!X28</f>
        <v>0</v>
      </c>
      <c r="Y28" s="12">
        <f>RawData!Y28</f>
        <v>0</v>
      </c>
      <c r="Z28" s="17" t="s">
        <v>6</v>
      </c>
      <c r="AA28" s="21">
        <f t="shared" si="0"/>
        <v>3.8</v>
      </c>
      <c r="AB28" s="57"/>
    </row>
    <row r="29" spans="1:28" x14ac:dyDescent="0.25">
      <c r="A29" s="57"/>
      <c r="B29" s="17" t="s">
        <v>7</v>
      </c>
      <c r="C29" s="12">
        <v>1</v>
      </c>
      <c r="D29" s="19">
        <v>1</v>
      </c>
      <c r="E29" s="19">
        <v>1</v>
      </c>
      <c r="F29" s="19">
        <v>1</v>
      </c>
      <c r="G29" s="19">
        <v>4</v>
      </c>
      <c r="H29" s="19">
        <v>4</v>
      </c>
      <c r="I29" s="19">
        <v>4</v>
      </c>
      <c r="J29" s="19">
        <v>2</v>
      </c>
      <c r="K29" s="19">
        <v>4</v>
      </c>
      <c r="L29" s="19">
        <v>4</v>
      </c>
      <c r="M29" s="19">
        <v>6</v>
      </c>
      <c r="N29" s="19">
        <v>2</v>
      </c>
      <c r="O29" s="51"/>
      <c r="P29" s="12">
        <f>RawData!P29</f>
        <v>6</v>
      </c>
      <c r="Q29" s="12">
        <f>RawData!Q29</f>
        <v>0</v>
      </c>
      <c r="R29" s="12">
        <f>RawData!R29</f>
        <v>0</v>
      </c>
      <c r="S29" s="12">
        <f>RawData!S29</f>
        <v>0</v>
      </c>
      <c r="T29" s="12">
        <f>RawData!T29</f>
        <v>0</v>
      </c>
      <c r="U29" s="12">
        <f>RawData!U29</f>
        <v>0</v>
      </c>
      <c r="V29" s="12">
        <f>RawData!V29</f>
        <v>0</v>
      </c>
      <c r="W29" s="12">
        <f>RawData!W29</f>
        <v>0</v>
      </c>
      <c r="X29" s="12">
        <f>RawData!X29</f>
        <v>0</v>
      </c>
      <c r="Y29" s="12">
        <f>RawData!Y29</f>
        <v>0</v>
      </c>
      <c r="Z29" s="17" t="s">
        <v>7</v>
      </c>
      <c r="AA29" s="21">
        <f t="shared" si="0"/>
        <v>4.4000000000000004</v>
      </c>
      <c r="AB29" s="57"/>
    </row>
    <row r="30" spans="1:28" x14ac:dyDescent="0.25">
      <c r="A30" s="57"/>
      <c r="B30" s="17" t="s">
        <v>8</v>
      </c>
      <c r="C30" s="12">
        <f>C26-C27</f>
        <v>306</v>
      </c>
      <c r="D30" s="12">
        <f t="shared" ref="D30:N30" si="9">D26-D27</f>
        <v>974</v>
      </c>
      <c r="E30" s="12">
        <f t="shared" si="9"/>
        <v>-10</v>
      </c>
      <c r="F30" s="12">
        <f t="shared" si="9"/>
        <v>423</v>
      </c>
      <c r="G30" s="12">
        <f t="shared" si="9"/>
        <v>94</v>
      </c>
      <c r="H30" s="12">
        <f t="shared" si="9"/>
        <v>162</v>
      </c>
      <c r="I30" s="12">
        <f t="shared" si="9"/>
        <v>37</v>
      </c>
      <c r="J30" s="12">
        <f t="shared" si="9"/>
        <v>21</v>
      </c>
      <c r="K30" s="12">
        <f t="shared" si="9"/>
        <v>167</v>
      </c>
      <c r="L30" s="12">
        <f t="shared" si="9"/>
        <v>-75</v>
      </c>
      <c r="M30" s="12">
        <f t="shared" si="9"/>
        <v>-121</v>
      </c>
      <c r="N30" s="12">
        <f t="shared" si="9"/>
        <v>410</v>
      </c>
      <c r="O30" s="51"/>
      <c r="P30" s="12">
        <f>RawData!P30</f>
        <v>-113</v>
      </c>
      <c r="Q30" s="12">
        <f>RawData!Q30</f>
        <v>0</v>
      </c>
      <c r="R30" s="12">
        <f>RawData!R30</f>
        <v>0</v>
      </c>
      <c r="S30" s="12">
        <f>RawData!S30</f>
        <v>0</v>
      </c>
      <c r="T30" s="12">
        <f>RawData!T30</f>
        <v>0</v>
      </c>
      <c r="U30" s="12">
        <f>RawData!U30</f>
        <v>0</v>
      </c>
      <c r="V30" s="12">
        <f>RawData!V30</f>
        <v>0</v>
      </c>
      <c r="W30" s="12">
        <f>RawData!W30</f>
        <v>0</v>
      </c>
      <c r="X30" s="12">
        <f>RawData!X30</f>
        <v>0</v>
      </c>
      <c r="Y30" s="12">
        <f>RawData!Y30</f>
        <v>0</v>
      </c>
      <c r="Z30" s="17" t="s">
        <v>8</v>
      </c>
      <c r="AA30" s="21">
        <f t="shared" si="0"/>
        <v>53.6</v>
      </c>
      <c r="AB30" s="57"/>
    </row>
    <row r="31" spans="1:28" x14ac:dyDescent="0.25">
      <c r="A31" s="58"/>
      <c r="B31" s="18" t="s">
        <v>9</v>
      </c>
      <c r="C31" s="15">
        <f>ROUND(-100+(C26/C27)*100,2)</f>
        <v>24.46</v>
      </c>
      <c r="D31" s="15">
        <f t="shared" ref="D31:N31" si="10">ROUND(-100+(D26/D27)*100,2)</f>
        <v>91.71</v>
      </c>
      <c r="E31" s="15">
        <f t="shared" si="10"/>
        <v>-0.67</v>
      </c>
      <c r="F31" s="15">
        <f t="shared" si="10"/>
        <v>31.29</v>
      </c>
      <c r="G31" s="15">
        <f t="shared" si="10"/>
        <v>6.3</v>
      </c>
      <c r="H31" s="15">
        <f t="shared" si="10"/>
        <v>10.64</v>
      </c>
      <c r="I31" s="15">
        <f t="shared" si="10"/>
        <v>2.33</v>
      </c>
      <c r="J31" s="15">
        <f t="shared" si="10"/>
        <v>1.32</v>
      </c>
      <c r="K31" s="15">
        <f t="shared" si="10"/>
        <v>11.04</v>
      </c>
      <c r="L31" s="15">
        <f t="shared" si="10"/>
        <v>-4.75</v>
      </c>
      <c r="M31" s="15">
        <f t="shared" si="10"/>
        <v>-7.38</v>
      </c>
      <c r="N31" s="15">
        <f t="shared" si="10"/>
        <v>27.97</v>
      </c>
      <c r="O31" s="52"/>
      <c r="P31" s="15">
        <f>RawData!P31</f>
        <v>-6.87</v>
      </c>
      <c r="Q31" s="15">
        <f>RawData!Q31</f>
        <v>0</v>
      </c>
      <c r="R31" s="15">
        <f>RawData!R31</f>
        <v>0</v>
      </c>
      <c r="S31" s="15">
        <f>RawData!S31</f>
        <v>0</v>
      </c>
      <c r="T31" s="15">
        <f>RawData!T31</f>
        <v>0</v>
      </c>
      <c r="U31" s="15">
        <f>RawData!U31</f>
        <v>0</v>
      </c>
      <c r="V31" s="15">
        <f>RawData!V31</f>
        <v>0</v>
      </c>
      <c r="W31" s="15">
        <f>RawData!W31</f>
        <v>0</v>
      </c>
      <c r="X31" s="15">
        <f>RawData!X31</f>
        <v>0</v>
      </c>
      <c r="Y31" s="15">
        <f>RawData!Y31</f>
        <v>0</v>
      </c>
      <c r="Z31" s="18" t="s">
        <v>9</v>
      </c>
      <c r="AA31" s="21">
        <f t="shared" si="0"/>
        <v>4</v>
      </c>
      <c r="AB31" s="58"/>
    </row>
    <row r="32" spans="1:28" x14ac:dyDescent="0.25">
      <c r="A32" s="56" t="s">
        <v>12</v>
      </c>
      <c r="B32" s="16" t="s">
        <v>4</v>
      </c>
      <c r="C32" s="9">
        <v>1520</v>
      </c>
      <c r="D32" s="9">
        <v>1511</v>
      </c>
      <c r="E32" s="9">
        <v>1488</v>
      </c>
      <c r="F32" s="9">
        <v>1360</v>
      </c>
      <c r="G32" s="9">
        <v>1643</v>
      </c>
      <c r="H32" s="9">
        <v>1551</v>
      </c>
      <c r="I32" s="9">
        <v>1618</v>
      </c>
      <c r="J32" s="9">
        <v>1592</v>
      </c>
      <c r="K32" s="9">
        <v>2134</v>
      </c>
      <c r="L32" s="9">
        <v>1530</v>
      </c>
      <c r="M32" s="50" t="s">
        <v>28</v>
      </c>
      <c r="N32" s="9">
        <v>1721</v>
      </c>
      <c r="O32" s="9">
        <v>1590</v>
      </c>
      <c r="P32" s="12">
        <f>RawData!P32</f>
        <v>1450</v>
      </c>
      <c r="Q32" s="12">
        <f>RawData!Q32</f>
        <v>0</v>
      </c>
      <c r="R32" s="12">
        <f>RawData!R32</f>
        <v>0</v>
      </c>
      <c r="S32" s="12">
        <f>RawData!S32</f>
        <v>0</v>
      </c>
      <c r="T32" s="12">
        <f>RawData!T32</f>
        <v>0</v>
      </c>
      <c r="U32" s="12">
        <f>RawData!U32</f>
        <v>0</v>
      </c>
      <c r="V32" s="12">
        <f>RawData!V32</f>
        <v>0</v>
      </c>
      <c r="W32" s="12">
        <f>RawData!W32</f>
        <v>0</v>
      </c>
      <c r="X32" s="12">
        <f>RawData!X32</f>
        <v>0</v>
      </c>
      <c r="Y32" s="12">
        <f>RawData!Y32</f>
        <v>0</v>
      </c>
      <c r="Z32" s="16" t="s">
        <v>4</v>
      </c>
      <c r="AA32" s="21">
        <f t="shared" si="0"/>
        <v>1685</v>
      </c>
      <c r="AB32" s="56" t="s">
        <v>12</v>
      </c>
    </row>
    <row r="33" spans="1:28" x14ac:dyDescent="0.25">
      <c r="A33" s="57"/>
      <c r="B33" s="17" t="s">
        <v>5</v>
      </c>
      <c r="C33" s="12">
        <v>1351</v>
      </c>
      <c r="D33" s="12">
        <v>1488</v>
      </c>
      <c r="E33" s="19">
        <v>1478</v>
      </c>
      <c r="F33" s="19">
        <v>1730</v>
      </c>
      <c r="G33" s="19">
        <v>1466</v>
      </c>
      <c r="H33" s="19">
        <v>1468</v>
      </c>
      <c r="I33" s="19">
        <v>1633</v>
      </c>
      <c r="J33" s="19">
        <v>1732</v>
      </c>
      <c r="K33" s="19">
        <v>1388</v>
      </c>
      <c r="L33" s="19">
        <v>1522</v>
      </c>
      <c r="M33" s="51"/>
      <c r="N33" s="19">
        <v>1437</v>
      </c>
      <c r="O33" s="19">
        <v>1520</v>
      </c>
      <c r="P33" s="12">
        <f>RawData!P33</f>
        <v>1717</v>
      </c>
      <c r="Q33" s="12">
        <f>RawData!Q33</f>
        <v>0</v>
      </c>
      <c r="R33" s="12">
        <f>RawData!R33</f>
        <v>0</v>
      </c>
      <c r="S33" s="12">
        <f>RawData!S33</f>
        <v>0</v>
      </c>
      <c r="T33" s="12">
        <f>RawData!T33</f>
        <v>0</v>
      </c>
      <c r="U33" s="12">
        <f>RawData!U33</f>
        <v>0</v>
      </c>
      <c r="V33" s="12">
        <f>RawData!V33</f>
        <v>0</v>
      </c>
      <c r="W33" s="12">
        <f>RawData!W33</f>
        <v>0</v>
      </c>
      <c r="X33" s="12">
        <f>RawData!X33</f>
        <v>0</v>
      </c>
      <c r="Y33" s="12">
        <f>RawData!Y33</f>
        <v>0</v>
      </c>
      <c r="Z33" s="17" t="s">
        <v>5</v>
      </c>
      <c r="AA33" s="21">
        <f t="shared" si="0"/>
        <v>1516.8</v>
      </c>
      <c r="AB33" s="57"/>
    </row>
    <row r="34" spans="1:28" x14ac:dyDescent="0.25">
      <c r="A34" s="57"/>
      <c r="B34" s="17" t="s">
        <v>6</v>
      </c>
      <c r="C34" s="12">
        <v>3</v>
      </c>
      <c r="D34" s="12">
        <v>3</v>
      </c>
      <c r="E34" s="19">
        <v>1</v>
      </c>
      <c r="F34" s="19">
        <v>2</v>
      </c>
      <c r="G34" s="19">
        <v>4</v>
      </c>
      <c r="H34" s="19">
        <v>0</v>
      </c>
      <c r="I34" s="19">
        <v>4</v>
      </c>
      <c r="J34" s="19">
        <v>6</v>
      </c>
      <c r="K34" s="19">
        <v>11</v>
      </c>
      <c r="L34" s="19">
        <v>1</v>
      </c>
      <c r="M34" s="51"/>
      <c r="N34" s="19">
        <v>6</v>
      </c>
      <c r="O34" s="19">
        <v>7</v>
      </c>
      <c r="P34" s="12">
        <f>RawData!P34</f>
        <v>2</v>
      </c>
      <c r="Q34" s="12">
        <f>RawData!Q34</f>
        <v>0</v>
      </c>
      <c r="R34" s="12">
        <f>RawData!R34</f>
        <v>0</v>
      </c>
      <c r="S34" s="12">
        <f>RawData!S34</f>
        <v>0</v>
      </c>
      <c r="T34" s="12">
        <f>RawData!T34</f>
        <v>0</v>
      </c>
      <c r="U34" s="12">
        <f>RawData!U34</f>
        <v>0</v>
      </c>
      <c r="V34" s="12">
        <f>RawData!V34</f>
        <v>0</v>
      </c>
      <c r="W34" s="12">
        <f>RawData!W34</f>
        <v>0</v>
      </c>
      <c r="X34" s="12">
        <f>RawData!X34</f>
        <v>0</v>
      </c>
      <c r="Y34" s="12">
        <f>RawData!Y34</f>
        <v>0</v>
      </c>
      <c r="Z34" s="17" t="s">
        <v>6</v>
      </c>
      <c r="AA34" s="21">
        <f t="shared" si="0"/>
        <v>5.4</v>
      </c>
      <c r="AB34" s="57"/>
    </row>
    <row r="35" spans="1:28" x14ac:dyDescent="0.25">
      <c r="A35" s="57"/>
      <c r="B35" s="17" t="s">
        <v>7</v>
      </c>
      <c r="C35" s="12">
        <v>1</v>
      </c>
      <c r="D35" s="19">
        <v>4</v>
      </c>
      <c r="E35" s="19">
        <v>2</v>
      </c>
      <c r="F35" s="19">
        <v>6</v>
      </c>
      <c r="G35" s="19">
        <v>1</v>
      </c>
      <c r="H35" s="19">
        <v>2</v>
      </c>
      <c r="I35" s="19">
        <v>4</v>
      </c>
      <c r="J35" s="19">
        <v>4</v>
      </c>
      <c r="K35" s="19">
        <v>2</v>
      </c>
      <c r="L35" s="19">
        <v>3</v>
      </c>
      <c r="M35" s="51"/>
      <c r="N35" s="19">
        <v>0</v>
      </c>
      <c r="O35" s="19">
        <v>2</v>
      </c>
      <c r="P35" s="12">
        <f>RawData!P35</f>
        <v>5</v>
      </c>
      <c r="Q35" s="12">
        <f>RawData!Q35</f>
        <v>0</v>
      </c>
      <c r="R35" s="12">
        <f>RawData!R35</f>
        <v>0</v>
      </c>
      <c r="S35" s="12">
        <f>RawData!S35</f>
        <v>0</v>
      </c>
      <c r="T35" s="12">
        <f>RawData!T35</f>
        <v>0</v>
      </c>
      <c r="U35" s="12">
        <f>RawData!U35</f>
        <v>0</v>
      </c>
      <c r="V35" s="12">
        <f>RawData!V35</f>
        <v>0</v>
      </c>
      <c r="W35" s="12">
        <f>RawData!W35</f>
        <v>0</v>
      </c>
      <c r="X35" s="12">
        <f>RawData!X35</f>
        <v>0</v>
      </c>
      <c r="Y35" s="12">
        <f>RawData!Y35</f>
        <v>0</v>
      </c>
      <c r="Z35" s="17" t="s">
        <v>7</v>
      </c>
      <c r="AA35" s="21">
        <f t="shared" si="0"/>
        <v>2.4</v>
      </c>
      <c r="AB35" s="57"/>
    </row>
    <row r="36" spans="1:28" x14ac:dyDescent="0.25">
      <c r="A36" s="57"/>
      <c r="B36" s="17" t="s">
        <v>8</v>
      </c>
      <c r="C36" s="12">
        <f>C32-C33</f>
        <v>169</v>
      </c>
      <c r="D36" s="12">
        <f t="shared" ref="D36:O36" si="11">D32-D33</f>
        <v>23</v>
      </c>
      <c r="E36" s="12">
        <f t="shared" si="11"/>
        <v>10</v>
      </c>
      <c r="F36" s="12">
        <f t="shared" si="11"/>
        <v>-370</v>
      </c>
      <c r="G36" s="12">
        <f t="shared" si="11"/>
        <v>177</v>
      </c>
      <c r="H36" s="12">
        <f t="shared" si="11"/>
        <v>83</v>
      </c>
      <c r="I36" s="12">
        <f t="shared" si="11"/>
        <v>-15</v>
      </c>
      <c r="J36" s="12">
        <f t="shared" si="11"/>
        <v>-140</v>
      </c>
      <c r="K36" s="12">
        <f t="shared" si="11"/>
        <v>746</v>
      </c>
      <c r="L36" s="12">
        <f t="shared" si="11"/>
        <v>8</v>
      </c>
      <c r="M36" s="51"/>
      <c r="N36" s="12">
        <f t="shared" si="11"/>
        <v>284</v>
      </c>
      <c r="O36" s="12">
        <f t="shared" si="11"/>
        <v>70</v>
      </c>
      <c r="P36" s="12">
        <f>RawData!P36</f>
        <v>-267</v>
      </c>
      <c r="Q36" s="12">
        <f>RawData!Q36</f>
        <v>0</v>
      </c>
      <c r="R36" s="12">
        <f>RawData!R36</f>
        <v>0</v>
      </c>
      <c r="S36" s="12">
        <f>RawData!S36</f>
        <v>0</v>
      </c>
      <c r="T36" s="12">
        <f>RawData!T36</f>
        <v>0</v>
      </c>
      <c r="U36" s="12">
        <f>RawData!U36</f>
        <v>0</v>
      </c>
      <c r="V36" s="12">
        <f>RawData!V36</f>
        <v>0</v>
      </c>
      <c r="W36" s="12">
        <f>RawData!W36</f>
        <v>0</v>
      </c>
      <c r="X36" s="12">
        <f>RawData!X36</f>
        <v>0</v>
      </c>
      <c r="Y36" s="12">
        <f>RawData!Y36</f>
        <v>0</v>
      </c>
      <c r="Z36" s="17" t="s">
        <v>8</v>
      </c>
      <c r="AA36" s="21">
        <f t="shared" si="0"/>
        <v>168.2</v>
      </c>
      <c r="AB36" s="57"/>
    </row>
    <row r="37" spans="1:28" x14ac:dyDescent="0.25">
      <c r="A37" s="58"/>
      <c r="B37" s="18" t="s">
        <v>9</v>
      </c>
      <c r="C37" s="15">
        <f>ROUND(-100+(C32/C33)*100,2)</f>
        <v>12.51</v>
      </c>
      <c r="D37" s="15">
        <f t="shared" ref="D37:O37" si="12">ROUND(-100+(D32/D33)*100,2)</f>
        <v>1.55</v>
      </c>
      <c r="E37" s="15">
        <f t="shared" si="12"/>
        <v>0.68</v>
      </c>
      <c r="F37" s="15">
        <f t="shared" si="12"/>
        <v>-21.39</v>
      </c>
      <c r="G37" s="15">
        <f t="shared" si="12"/>
        <v>12.07</v>
      </c>
      <c r="H37" s="15">
        <f t="shared" si="12"/>
        <v>5.65</v>
      </c>
      <c r="I37" s="15">
        <f t="shared" si="12"/>
        <v>-0.92</v>
      </c>
      <c r="J37" s="15">
        <f t="shared" si="12"/>
        <v>-8.08</v>
      </c>
      <c r="K37" s="15">
        <f t="shared" si="12"/>
        <v>53.75</v>
      </c>
      <c r="L37" s="15">
        <f t="shared" si="12"/>
        <v>0.53</v>
      </c>
      <c r="M37" s="52"/>
      <c r="N37" s="15">
        <f t="shared" si="12"/>
        <v>19.760000000000002</v>
      </c>
      <c r="O37" s="15">
        <f t="shared" si="12"/>
        <v>4.6100000000000003</v>
      </c>
      <c r="P37" s="12">
        <f>RawData!P37</f>
        <v>-15.55</v>
      </c>
      <c r="Q37" s="12">
        <f>RawData!Q37</f>
        <v>0</v>
      </c>
      <c r="R37" s="12">
        <f>RawData!R37</f>
        <v>0</v>
      </c>
      <c r="S37" s="12">
        <f>RawData!S37</f>
        <v>0</v>
      </c>
      <c r="T37" s="12">
        <f>RawData!T37</f>
        <v>0</v>
      </c>
      <c r="U37" s="12">
        <f>RawData!U37</f>
        <v>0</v>
      </c>
      <c r="V37" s="12">
        <f>RawData!V37</f>
        <v>0</v>
      </c>
      <c r="W37" s="12">
        <f>RawData!W37</f>
        <v>0</v>
      </c>
      <c r="X37" s="12">
        <f>RawData!X37</f>
        <v>0</v>
      </c>
      <c r="Y37" s="12">
        <f>RawData!Y37</f>
        <v>0</v>
      </c>
      <c r="Z37" s="18" t="s">
        <v>9</v>
      </c>
      <c r="AA37" s="21">
        <f t="shared" si="0"/>
        <v>12.62</v>
      </c>
      <c r="AB37" s="58"/>
    </row>
    <row r="38" spans="1:28" x14ac:dyDescent="0.25">
      <c r="A38" s="53" t="s">
        <v>13</v>
      </c>
      <c r="B38" s="8" t="s">
        <v>4</v>
      </c>
      <c r="C38" s="9">
        <v>1537</v>
      </c>
      <c r="D38" s="9">
        <v>1442</v>
      </c>
      <c r="E38" s="9">
        <v>1606</v>
      </c>
      <c r="F38" s="9">
        <v>1526</v>
      </c>
      <c r="G38" s="9">
        <v>1594</v>
      </c>
      <c r="H38" s="9">
        <v>1705</v>
      </c>
      <c r="I38" s="9">
        <v>1590</v>
      </c>
      <c r="J38" s="9">
        <v>1534</v>
      </c>
      <c r="K38" s="9">
        <v>1644</v>
      </c>
      <c r="L38" s="9">
        <v>1618</v>
      </c>
      <c r="M38" s="9">
        <v>1735</v>
      </c>
      <c r="N38" s="50" t="s">
        <v>28</v>
      </c>
      <c r="O38" s="9">
        <v>1623</v>
      </c>
      <c r="P38" s="9">
        <f>RawData!P38</f>
        <v>1717</v>
      </c>
      <c r="Q38" s="9">
        <f>RawData!Q38</f>
        <v>0</v>
      </c>
      <c r="R38" s="9">
        <f>RawData!R38</f>
        <v>0</v>
      </c>
      <c r="S38" s="9">
        <f>RawData!S38</f>
        <v>0</v>
      </c>
      <c r="T38" s="9">
        <f>RawData!T38</f>
        <v>0</v>
      </c>
      <c r="U38" s="9">
        <f>RawData!U38</f>
        <v>0</v>
      </c>
      <c r="V38" s="9">
        <f>RawData!V38</f>
        <v>0</v>
      </c>
      <c r="W38" s="9">
        <f>RawData!W38</f>
        <v>0</v>
      </c>
      <c r="X38" s="9">
        <f>RawData!X38</f>
        <v>0</v>
      </c>
      <c r="Y38" s="9">
        <f>RawData!Y38</f>
        <v>0</v>
      </c>
      <c r="Z38" s="8" t="s">
        <v>4</v>
      </c>
      <c r="AA38" s="21">
        <f t="shared" si="0"/>
        <v>1667.4</v>
      </c>
      <c r="AB38" s="53" t="s">
        <v>13</v>
      </c>
    </row>
    <row r="39" spans="1:28" x14ac:dyDescent="0.25">
      <c r="A39" s="54"/>
      <c r="B39" s="11" t="s">
        <v>5</v>
      </c>
      <c r="C39" s="12">
        <v>1577</v>
      </c>
      <c r="D39" s="19">
        <v>1646</v>
      </c>
      <c r="E39" s="19">
        <v>1459</v>
      </c>
      <c r="F39" s="19">
        <v>1369</v>
      </c>
      <c r="G39" s="19">
        <v>1491</v>
      </c>
      <c r="H39" s="19">
        <v>1482</v>
      </c>
      <c r="I39" s="19">
        <v>1627</v>
      </c>
      <c r="J39" s="19">
        <v>1617</v>
      </c>
      <c r="K39" s="19">
        <v>1493</v>
      </c>
      <c r="L39" s="19">
        <v>1454</v>
      </c>
      <c r="M39" s="19">
        <v>1535</v>
      </c>
      <c r="N39" s="51"/>
      <c r="O39" s="19">
        <v>1464</v>
      </c>
      <c r="P39" s="12">
        <f>RawData!P39</f>
        <v>1450</v>
      </c>
      <c r="Q39" s="12">
        <f>RawData!Q39</f>
        <v>0</v>
      </c>
      <c r="R39" s="12">
        <f>RawData!R39</f>
        <v>0</v>
      </c>
      <c r="S39" s="12">
        <f>RawData!S39</f>
        <v>0</v>
      </c>
      <c r="T39" s="12">
        <f>RawData!T39</f>
        <v>0</v>
      </c>
      <c r="U39" s="12">
        <f>RawData!U39</f>
        <v>0</v>
      </c>
      <c r="V39" s="12">
        <f>RawData!V39</f>
        <v>0</v>
      </c>
      <c r="W39" s="12">
        <f>RawData!W39</f>
        <v>0</v>
      </c>
      <c r="X39" s="12">
        <f>RawData!X39</f>
        <v>0</v>
      </c>
      <c r="Y39" s="12">
        <f>RawData!Y39</f>
        <v>0</v>
      </c>
      <c r="Z39" s="11" t="s">
        <v>5</v>
      </c>
      <c r="AA39" s="21">
        <f t="shared" si="0"/>
        <v>1479.2</v>
      </c>
      <c r="AB39" s="54"/>
    </row>
    <row r="40" spans="1:28" x14ac:dyDescent="0.25">
      <c r="A40" s="54"/>
      <c r="B40" s="11" t="s">
        <v>6</v>
      </c>
      <c r="C40" s="12">
        <v>3</v>
      </c>
      <c r="D40" s="19">
        <v>2</v>
      </c>
      <c r="E40" s="19">
        <v>3</v>
      </c>
      <c r="F40" s="19">
        <v>4</v>
      </c>
      <c r="G40" s="19">
        <v>2</v>
      </c>
      <c r="H40" s="19">
        <v>6</v>
      </c>
      <c r="I40" s="19">
        <v>4</v>
      </c>
      <c r="J40" s="19">
        <v>4</v>
      </c>
      <c r="K40" s="19">
        <v>6</v>
      </c>
      <c r="L40" s="19">
        <v>2</v>
      </c>
      <c r="M40" s="19">
        <v>5</v>
      </c>
      <c r="N40" s="51"/>
      <c r="O40" s="19">
        <v>4</v>
      </c>
      <c r="P40" s="12">
        <f>RawData!P40</f>
        <v>5</v>
      </c>
      <c r="Q40" s="12">
        <f>RawData!Q40</f>
        <v>0</v>
      </c>
      <c r="R40" s="12">
        <f>RawData!R40</f>
        <v>0</v>
      </c>
      <c r="S40" s="12">
        <f>RawData!S40</f>
        <v>0</v>
      </c>
      <c r="T40" s="12">
        <f>RawData!T40</f>
        <v>0</v>
      </c>
      <c r="U40" s="12">
        <f>RawData!U40</f>
        <v>0</v>
      </c>
      <c r="V40" s="12">
        <f>RawData!V40</f>
        <v>0</v>
      </c>
      <c r="W40" s="12">
        <f>RawData!W40</f>
        <v>0</v>
      </c>
      <c r="X40" s="12">
        <f>RawData!X40</f>
        <v>0</v>
      </c>
      <c r="Y40" s="12">
        <f>RawData!Y40</f>
        <v>0</v>
      </c>
      <c r="Z40" s="11" t="s">
        <v>6</v>
      </c>
      <c r="AA40" s="21">
        <f t="shared" si="0"/>
        <v>4.4000000000000004</v>
      </c>
      <c r="AB40" s="54"/>
    </row>
    <row r="41" spans="1:28" x14ac:dyDescent="0.25">
      <c r="A41" s="54"/>
      <c r="B41" s="11" t="s">
        <v>7</v>
      </c>
      <c r="C41" s="12">
        <v>2</v>
      </c>
      <c r="D41" s="19">
        <v>4</v>
      </c>
      <c r="E41" s="19">
        <v>2</v>
      </c>
      <c r="F41" s="19">
        <v>3</v>
      </c>
      <c r="G41" s="19">
        <v>2</v>
      </c>
      <c r="H41" s="19">
        <v>3</v>
      </c>
      <c r="I41" s="19">
        <v>3</v>
      </c>
      <c r="J41" s="19">
        <v>3</v>
      </c>
      <c r="K41" s="19">
        <v>2</v>
      </c>
      <c r="L41" s="19">
        <v>2</v>
      </c>
      <c r="M41" s="19">
        <v>5</v>
      </c>
      <c r="N41" s="51"/>
      <c r="O41" s="19">
        <v>3</v>
      </c>
      <c r="P41" s="12">
        <f>RawData!P41</f>
        <v>2</v>
      </c>
      <c r="Q41" s="12">
        <f>RawData!Q41</f>
        <v>0</v>
      </c>
      <c r="R41" s="12">
        <f>RawData!R41</f>
        <v>0</v>
      </c>
      <c r="S41" s="12">
        <f>RawData!S41</f>
        <v>0</v>
      </c>
      <c r="T41" s="12">
        <f>RawData!T41</f>
        <v>0</v>
      </c>
      <c r="U41" s="12">
        <f>RawData!U41</f>
        <v>0</v>
      </c>
      <c r="V41" s="12">
        <f>RawData!V41</f>
        <v>0</v>
      </c>
      <c r="W41" s="12">
        <f>RawData!W41</f>
        <v>0</v>
      </c>
      <c r="X41" s="12">
        <f>RawData!X41</f>
        <v>0</v>
      </c>
      <c r="Y41" s="12">
        <f>RawData!Y41</f>
        <v>0</v>
      </c>
      <c r="Z41" s="11" t="s">
        <v>7</v>
      </c>
      <c r="AA41" s="21">
        <f t="shared" si="0"/>
        <v>2.8</v>
      </c>
      <c r="AB41" s="54"/>
    </row>
    <row r="42" spans="1:28" x14ac:dyDescent="0.25">
      <c r="A42" s="54"/>
      <c r="B42" s="11" t="s">
        <v>8</v>
      </c>
      <c r="C42" s="12">
        <f>C38-C39</f>
        <v>-40</v>
      </c>
      <c r="D42" s="12">
        <f t="shared" ref="D42:O42" si="13">D38-D39</f>
        <v>-204</v>
      </c>
      <c r="E42" s="12">
        <f t="shared" si="13"/>
        <v>147</v>
      </c>
      <c r="F42" s="12">
        <f t="shared" si="13"/>
        <v>157</v>
      </c>
      <c r="G42" s="12">
        <f t="shared" si="13"/>
        <v>103</v>
      </c>
      <c r="H42" s="12">
        <f t="shared" si="13"/>
        <v>223</v>
      </c>
      <c r="I42" s="12">
        <f t="shared" si="13"/>
        <v>-37</v>
      </c>
      <c r="J42" s="12">
        <f t="shared" si="13"/>
        <v>-83</v>
      </c>
      <c r="K42" s="12">
        <f t="shared" si="13"/>
        <v>151</v>
      </c>
      <c r="L42" s="12">
        <f t="shared" si="13"/>
        <v>164</v>
      </c>
      <c r="M42" s="12">
        <f t="shared" si="13"/>
        <v>200</v>
      </c>
      <c r="N42" s="51"/>
      <c r="O42" s="12">
        <f t="shared" si="13"/>
        <v>159</v>
      </c>
      <c r="P42" s="12">
        <f>RawData!P42</f>
        <v>267</v>
      </c>
      <c r="Q42" s="12">
        <f>RawData!Q42</f>
        <v>0</v>
      </c>
      <c r="R42" s="12">
        <f>RawData!R42</f>
        <v>0</v>
      </c>
      <c r="S42" s="12">
        <f>RawData!S42</f>
        <v>0</v>
      </c>
      <c r="T42" s="12">
        <f>RawData!T42</f>
        <v>0</v>
      </c>
      <c r="U42" s="12">
        <f>RawData!U42</f>
        <v>0</v>
      </c>
      <c r="V42" s="12">
        <f>RawData!V42</f>
        <v>0</v>
      </c>
      <c r="W42" s="12">
        <f>RawData!W42</f>
        <v>0</v>
      </c>
      <c r="X42" s="12">
        <f>RawData!X42</f>
        <v>0</v>
      </c>
      <c r="Y42" s="12">
        <f>RawData!Y42</f>
        <v>0</v>
      </c>
      <c r="Z42" s="11" t="s">
        <v>8</v>
      </c>
      <c r="AA42" s="21">
        <f t="shared" si="0"/>
        <v>188.2</v>
      </c>
      <c r="AB42" s="54"/>
    </row>
    <row r="43" spans="1:28" x14ac:dyDescent="0.25">
      <c r="A43" s="55"/>
      <c r="B43" s="14" t="s">
        <v>9</v>
      </c>
      <c r="C43" s="15">
        <f>ROUND(-100+(C38/C39)*100,2)</f>
        <v>-2.54</v>
      </c>
      <c r="D43" s="15">
        <f t="shared" ref="D43:O43" si="14">ROUND(-100+(D38/D39)*100,2)</f>
        <v>-12.39</v>
      </c>
      <c r="E43" s="15">
        <f t="shared" si="14"/>
        <v>10.08</v>
      </c>
      <c r="F43" s="15">
        <f t="shared" si="14"/>
        <v>11.47</v>
      </c>
      <c r="G43" s="15">
        <f t="shared" si="14"/>
        <v>6.91</v>
      </c>
      <c r="H43" s="15">
        <f t="shared" si="14"/>
        <v>15.05</v>
      </c>
      <c r="I43" s="15">
        <f t="shared" si="14"/>
        <v>-2.27</v>
      </c>
      <c r="J43" s="15">
        <f t="shared" si="14"/>
        <v>-5.13</v>
      </c>
      <c r="K43" s="15">
        <f t="shared" si="14"/>
        <v>10.11</v>
      </c>
      <c r="L43" s="15">
        <f t="shared" si="14"/>
        <v>11.28</v>
      </c>
      <c r="M43" s="15">
        <f t="shared" si="14"/>
        <v>13.03</v>
      </c>
      <c r="N43" s="52"/>
      <c r="O43" s="15">
        <f t="shared" si="14"/>
        <v>10.86</v>
      </c>
      <c r="P43" s="15">
        <f>RawData!P43</f>
        <v>18.41</v>
      </c>
      <c r="Q43" s="15">
        <f>RawData!Q43</f>
        <v>0</v>
      </c>
      <c r="R43" s="15">
        <f>RawData!R43</f>
        <v>0</v>
      </c>
      <c r="S43" s="15">
        <f>RawData!S43</f>
        <v>0</v>
      </c>
      <c r="T43" s="15">
        <f>RawData!T43</f>
        <v>0</v>
      </c>
      <c r="U43" s="15">
        <f>RawData!U43</f>
        <v>0</v>
      </c>
      <c r="V43" s="15">
        <f>RawData!V43</f>
        <v>0</v>
      </c>
      <c r="W43" s="15">
        <f>RawData!W43</f>
        <v>0</v>
      </c>
      <c r="X43" s="15">
        <f>RawData!X43</f>
        <v>0</v>
      </c>
      <c r="Y43" s="15">
        <f>RawData!Y43</f>
        <v>0</v>
      </c>
      <c r="Z43" s="14" t="s">
        <v>9</v>
      </c>
      <c r="AA43" s="21">
        <f t="shared" si="0"/>
        <v>12.74</v>
      </c>
      <c r="AB43" s="55"/>
    </row>
    <row r="44" spans="1:28" x14ac:dyDescent="0.25">
      <c r="A44" s="53" t="s">
        <v>14</v>
      </c>
      <c r="B44" s="8" t="s">
        <v>4</v>
      </c>
      <c r="C44" s="9">
        <v>1374</v>
      </c>
      <c r="D44" s="9">
        <v>1319</v>
      </c>
      <c r="E44" s="9">
        <v>1499</v>
      </c>
      <c r="F44" s="9">
        <v>1371</v>
      </c>
      <c r="G44" s="9">
        <v>1716</v>
      </c>
      <c r="H44" s="9">
        <v>1468</v>
      </c>
      <c r="I44" s="9">
        <v>1782</v>
      </c>
      <c r="J44" s="9">
        <v>1497</v>
      </c>
      <c r="K44" s="9">
        <v>1521</v>
      </c>
      <c r="L44" s="9">
        <v>1454</v>
      </c>
      <c r="M44" s="9">
        <v>1609</v>
      </c>
      <c r="N44" s="9">
        <v>1466</v>
      </c>
      <c r="O44" s="50" t="s">
        <v>28</v>
      </c>
      <c r="P44" s="12">
        <f>RawData!P44</f>
        <v>1404</v>
      </c>
      <c r="Q44" s="12">
        <f>RawData!Q44</f>
        <v>0</v>
      </c>
      <c r="R44" s="12">
        <f>RawData!R44</f>
        <v>0</v>
      </c>
      <c r="S44" s="12">
        <f>RawData!S44</f>
        <v>0</v>
      </c>
      <c r="T44" s="12">
        <f>RawData!T44</f>
        <v>0</v>
      </c>
      <c r="U44" s="12">
        <f>RawData!U44</f>
        <v>0</v>
      </c>
      <c r="V44" s="12">
        <f>RawData!V44</f>
        <v>0</v>
      </c>
      <c r="W44" s="12">
        <f>RawData!W44</f>
        <v>0</v>
      </c>
      <c r="X44" s="12">
        <f>RawData!X44</f>
        <v>0</v>
      </c>
      <c r="Y44" s="12">
        <f>RawData!Y44</f>
        <v>0</v>
      </c>
      <c r="Z44" s="8" t="s">
        <v>4</v>
      </c>
      <c r="AA44" s="21">
        <f t="shared" si="0"/>
        <v>1490.8</v>
      </c>
      <c r="AB44" s="53" t="s">
        <v>14</v>
      </c>
    </row>
    <row r="45" spans="1:28" x14ac:dyDescent="0.25">
      <c r="A45" s="54"/>
      <c r="B45" s="11" t="s">
        <v>5</v>
      </c>
      <c r="C45" s="12">
        <v>1516</v>
      </c>
      <c r="D45" s="12">
        <v>1482</v>
      </c>
      <c r="E45" s="19">
        <v>1459</v>
      </c>
      <c r="F45" s="19">
        <v>1778</v>
      </c>
      <c r="G45" s="19">
        <v>1458</v>
      </c>
      <c r="H45" s="19">
        <v>1551</v>
      </c>
      <c r="I45" s="19">
        <v>1199</v>
      </c>
      <c r="J45" s="19">
        <v>1503</v>
      </c>
      <c r="K45" s="19">
        <v>1847</v>
      </c>
      <c r="L45" s="19">
        <v>1618</v>
      </c>
      <c r="M45" s="19">
        <v>1430</v>
      </c>
      <c r="N45" s="19">
        <v>1876</v>
      </c>
      <c r="O45" s="51"/>
      <c r="P45" s="12">
        <f>RawData!P45</f>
        <v>1745</v>
      </c>
      <c r="Q45" s="12">
        <f>RawData!Q45</f>
        <v>0</v>
      </c>
      <c r="R45" s="12">
        <f>RawData!R45</f>
        <v>0</v>
      </c>
      <c r="S45" s="12">
        <f>RawData!S45</f>
        <v>0</v>
      </c>
      <c r="T45" s="12">
        <f>RawData!T45</f>
        <v>0</v>
      </c>
      <c r="U45" s="12">
        <f>RawData!U45</f>
        <v>0</v>
      </c>
      <c r="V45" s="12">
        <f>RawData!V45</f>
        <v>0</v>
      </c>
      <c r="W45" s="12">
        <f>RawData!W45</f>
        <v>0</v>
      </c>
      <c r="X45" s="12">
        <f>RawData!X45</f>
        <v>0</v>
      </c>
      <c r="Y45" s="12">
        <f>RawData!Y45</f>
        <v>0</v>
      </c>
      <c r="Z45" s="11" t="s">
        <v>5</v>
      </c>
      <c r="AA45" s="21">
        <f t="shared" si="0"/>
        <v>1703.2</v>
      </c>
      <c r="AB45" s="54"/>
    </row>
    <row r="46" spans="1:28" x14ac:dyDescent="0.25">
      <c r="A46" s="54"/>
      <c r="B46" s="11" t="s">
        <v>6</v>
      </c>
      <c r="C46" s="12">
        <v>1</v>
      </c>
      <c r="D46" s="12">
        <v>2</v>
      </c>
      <c r="E46" s="19">
        <v>3</v>
      </c>
      <c r="F46" s="19">
        <v>2</v>
      </c>
      <c r="G46" s="19">
        <v>4</v>
      </c>
      <c r="H46" s="19">
        <v>2</v>
      </c>
      <c r="I46" s="19">
        <v>5</v>
      </c>
      <c r="J46" s="19">
        <v>1</v>
      </c>
      <c r="K46" s="19">
        <v>3</v>
      </c>
      <c r="L46" s="19">
        <v>2</v>
      </c>
      <c r="M46" s="19">
        <v>6</v>
      </c>
      <c r="N46" s="19">
        <v>2</v>
      </c>
      <c r="O46" s="51"/>
      <c r="P46" s="12">
        <f>RawData!P46</f>
        <v>3</v>
      </c>
      <c r="Q46" s="12">
        <f>RawData!Q46</f>
        <v>0</v>
      </c>
      <c r="R46" s="12">
        <f>RawData!R46</f>
        <v>0</v>
      </c>
      <c r="S46" s="12">
        <f>RawData!S46</f>
        <v>0</v>
      </c>
      <c r="T46" s="12">
        <f>RawData!T46</f>
        <v>0</v>
      </c>
      <c r="U46" s="12">
        <f>RawData!U46</f>
        <v>0</v>
      </c>
      <c r="V46" s="12">
        <f>RawData!V46</f>
        <v>0</v>
      </c>
      <c r="W46" s="12">
        <f>RawData!W46</f>
        <v>0</v>
      </c>
      <c r="X46" s="12">
        <f>RawData!X46</f>
        <v>0</v>
      </c>
      <c r="Y46" s="12">
        <f>RawData!Y46</f>
        <v>0</v>
      </c>
      <c r="Z46" s="11" t="s">
        <v>6</v>
      </c>
      <c r="AA46" s="21">
        <f t="shared" si="0"/>
        <v>3.2</v>
      </c>
      <c r="AB46" s="54"/>
    </row>
    <row r="47" spans="1:28" x14ac:dyDescent="0.25">
      <c r="A47" s="54"/>
      <c r="B47" s="11" t="s">
        <v>7</v>
      </c>
      <c r="C47" s="12">
        <v>4</v>
      </c>
      <c r="D47" s="19">
        <v>5</v>
      </c>
      <c r="E47" s="19">
        <v>3</v>
      </c>
      <c r="F47" s="19">
        <v>5</v>
      </c>
      <c r="G47" s="19">
        <v>3</v>
      </c>
      <c r="H47" s="19">
        <v>0</v>
      </c>
      <c r="I47" s="19">
        <v>1</v>
      </c>
      <c r="J47" s="19">
        <v>1</v>
      </c>
      <c r="K47" s="19">
        <v>8</v>
      </c>
      <c r="L47" s="19">
        <v>2</v>
      </c>
      <c r="M47" s="19">
        <v>4</v>
      </c>
      <c r="N47" s="19">
        <v>6</v>
      </c>
      <c r="O47" s="51"/>
      <c r="P47" s="12">
        <f>RawData!P47</f>
        <v>5</v>
      </c>
      <c r="Q47" s="12">
        <f>RawData!Q47</f>
        <v>0</v>
      </c>
      <c r="R47" s="12">
        <f>RawData!R47</f>
        <v>0</v>
      </c>
      <c r="S47" s="12">
        <f>RawData!S47</f>
        <v>0</v>
      </c>
      <c r="T47" s="12">
        <f>RawData!T47</f>
        <v>0</v>
      </c>
      <c r="U47" s="12">
        <f>RawData!U47</f>
        <v>0</v>
      </c>
      <c r="V47" s="12">
        <f>RawData!V47</f>
        <v>0</v>
      </c>
      <c r="W47" s="12">
        <f>RawData!W47</f>
        <v>0</v>
      </c>
      <c r="X47" s="12">
        <f>RawData!X47</f>
        <v>0</v>
      </c>
      <c r="Y47" s="12">
        <f>RawData!Y47</f>
        <v>0</v>
      </c>
      <c r="Z47" s="11" t="s">
        <v>7</v>
      </c>
      <c r="AA47" s="21">
        <f t="shared" si="0"/>
        <v>5</v>
      </c>
      <c r="AB47" s="54"/>
    </row>
    <row r="48" spans="1:28" x14ac:dyDescent="0.25">
      <c r="A48" s="54"/>
      <c r="B48" s="11" t="s">
        <v>8</v>
      </c>
      <c r="C48" s="12">
        <f>C44-C45</f>
        <v>-142</v>
      </c>
      <c r="D48" s="12">
        <f t="shared" ref="D48:N48" si="15">D44-D45</f>
        <v>-163</v>
      </c>
      <c r="E48" s="12">
        <f t="shared" si="15"/>
        <v>40</v>
      </c>
      <c r="F48" s="12">
        <f t="shared" si="15"/>
        <v>-407</v>
      </c>
      <c r="G48" s="12">
        <f t="shared" si="15"/>
        <v>258</v>
      </c>
      <c r="H48" s="12">
        <f t="shared" si="15"/>
        <v>-83</v>
      </c>
      <c r="I48" s="12">
        <f t="shared" si="15"/>
        <v>583</v>
      </c>
      <c r="J48" s="12">
        <f t="shared" si="15"/>
        <v>-6</v>
      </c>
      <c r="K48" s="12">
        <f t="shared" si="15"/>
        <v>-326</v>
      </c>
      <c r="L48" s="12">
        <f t="shared" si="15"/>
        <v>-164</v>
      </c>
      <c r="M48" s="12">
        <f t="shared" si="15"/>
        <v>179</v>
      </c>
      <c r="N48" s="12">
        <f t="shared" si="15"/>
        <v>-410</v>
      </c>
      <c r="O48" s="51"/>
      <c r="P48" s="12">
        <f>RawData!P48</f>
        <v>-341</v>
      </c>
      <c r="Q48" s="12">
        <f>RawData!Q48</f>
        <v>0</v>
      </c>
      <c r="R48" s="12">
        <f>RawData!R48</f>
        <v>0</v>
      </c>
      <c r="S48" s="12">
        <f>RawData!S48</f>
        <v>0</v>
      </c>
      <c r="T48" s="12">
        <f>RawData!T48</f>
        <v>0</v>
      </c>
      <c r="U48" s="12">
        <f>RawData!U48</f>
        <v>0</v>
      </c>
      <c r="V48" s="12">
        <f>RawData!V48</f>
        <v>0</v>
      </c>
      <c r="W48" s="12">
        <f>RawData!W48</f>
        <v>0</v>
      </c>
      <c r="X48" s="12">
        <f>RawData!X48</f>
        <v>0</v>
      </c>
      <c r="Y48" s="12">
        <f>RawData!Y48</f>
        <v>0</v>
      </c>
      <c r="Z48" s="11" t="s">
        <v>8</v>
      </c>
      <c r="AA48" s="21">
        <f t="shared" si="0"/>
        <v>-212.4</v>
      </c>
      <c r="AB48" s="54"/>
    </row>
    <row r="49" spans="1:28" x14ac:dyDescent="0.25">
      <c r="A49" s="55"/>
      <c r="B49" s="14" t="s">
        <v>9</v>
      </c>
      <c r="C49" s="15">
        <f>ROUND(-100+(C44/C45)*100,2)</f>
        <v>-9.3699999999999992</v>
      </c>
      <c r="D49" s="15">
        <f t="shared" ref="D49:N49" si="16">ROUND(-100+(D44/D45)*100,2)</f>
        <v>-11</v>
      </c>
      <c r="E49" s="15">
        <f t="shared" si="16"/>
        <v>2.74</v>
      </c>
      <c r="F49" s="15">
        <f t="shared" si="16"/>
        <v>-22.89</v>
      </c>
      <c r="G49" s="15">
        <f t="shared" si="16"/>
        <v>17.7</v>
      </c>
      <c r="H49" s="15">
        <f t="shared" si="16"/>
        <v>-5.35</v>
      </c>
      <c r="I49" s="15">
        <f t="shared" si="16"/>
        <v>48.62</v>
      </c>
      <c r="J49" s="15">
        <f t="shared" si="16"/>
        <v>-0.4</v>
      </c>
      <c r="K49" s="15">
        <f t="shared" si="16"/>
        <v>-17.649999999999999</v>
      </c>
      <c r="L49" s="15">
        <f t="shared" si="16"/>
        <v>-10.14</v>
      </c>
      <c r="M49" s="15">
        <f t="shared" si="16"/>
        <v>12.52</v>
      </c>
      <c r="N49" s="15">
        <f t="shared" si="16"/>
        <v>-21.86</v>
      </c>
      <c r="O49" s="52"/>
      <c r="P49" s="12">
        <f>RawData!P49</f>
        <v>-19.54</v>
      </c>
      <c r="Q49" s="12">
        <f>RawData!Q49</f>
        <v>0</v>
      </c>
      <c r="R49" s="12">
        <f>RawData!R49</f>
        <v>0</v>
      </c>
      <c r="S49" s="12">
        <f>RawData!S49</f>
        <v>0</v>
      </c>
      <c r="T49" s="12">
        <f>RawData!T49</f>
        <v>0</v>
      </c>
      <c r="U49" s="12">
        <f>RawData!U49</f>
        <v>0</v>
      </c>
      <c r="V49" s="12">
        <f>RawData!V49</f>
        <v>0</v>
      </c>
      <c r="W49" s="12">
        <f>RawData!W49</f>
        <v>0</v>
      </c>
      <c r="X49" s="12">
        <f>RawData!X49</f>
        <v>0</v>
      </c>
      <c r="Y49" s="12">
        <f>RawData!Y49</f>
        <v>0</v>
      </c>
      <c r="Z49" s="14" t="s">
        <v>9</v>
      </c>
      <c r="AA49" s="21">
        <f t="shared" si="0"/>
        <v>-11.33</v>
      </c>
      <c r="AB49" s="55"/>
    </row>
    <row r="50" spans="1:28" x14ac:dyDescent="0.25">
      <c r="A50" s="53" t="s">
        <v>15</v>
      </c>
      <c r="B50" s="8" t="s">
        <v>4</v>
      </c>
      <c r="C50" s="9">
        <v>1412</v>
      </c>
      <c r="D50" s="9">
        <v>1273</v>
      </c>
      <c r="E50" s="9">
        <v>1241</v>
      </c>
      <c r="F50" s="9">
        <v>1402</v>
      </c>
      <c r="G50" s="9">
        <v>1458</v>
      </c>
      <c r="H50" s="9">
        <v>1523</v>
      </c>
      <c r="I50" s="9">
        <v>1320</v>
      </c>
      <c r="J50" s="9">
        <v>1440</v>
      </c>
      <c r="K50" s="9">
        <v>1356</v>
      </c>
      <c r="L50" s="9">
        <v>1485</v>
      </c>
      <c r="M50" s="9">
        <v>1535</v>
      </c>
      <c r="N50" s="9">
        <v>1570</v>
      </c>
      <c r="O50" s="50" t="s">
        <v>28</v>
      </c>
      <c r="P50" s="9">
        <f>RawData!P50</f>
        <v>1378</v>
      </c>
      <c r="Q50" s="9">
        <f>RawData!Q50</f>
        <v>0</v>
      </c>
      <c r="R50" s="9">
        <f>RawData!R50</f>
        <v>0</v>
      </c>
      <c r="S50" s="9">
        <f>RawData!S50</f>
        <v>0</v>
      </c>
      <c r="T50" s="9">
        <f>RawData!T50</f>
        <v>0</v>
      </c>
      <c r="U50" s="9">
        <f>RawData!U50</f>
        <v>0</v>
      </c>
      <c r="V50" s="9">
        <f>RawData!V50</f>
        <v>0</v>
      </c>
      <c r="W50" s="9">
        <f>RawData!W50</f>
        <v>0</v>
      </c>
      <c r="X50" s="9">
        <f>RawData!X50</f>
        <v>0</v>
      </c>
      <c r="Y50" s="9">
        <f>RawData!Y50</f>
        <v>0</v>
      </c>
      <c r="Z50" s="8" t="s">
        <v>4</v>
      </c>
      <c r="AA50" s="21">
        <f t="shared" si="0"/>
        <v>1464.8</v>
      </c>
      <c r="AB50" s="53" t="s">
        <v>15</v>
      </c>
    </row>
    <row r="51" spans="1:28" x14ac:dyDescent="0.25">
      <c r="A51" s="54"/>
      <c r="B51" s="11" t="s">
        <v>5</v>
      </c>
      <c r="C51" s="12">
        <v>1527</v>
      </c>
      <c r="D51" s="19">
        <v>1663</v>
      </c>
      <c r="E51" s="12">
        <v>1695</v>
      </c>
      <c r="F51" s="19">
        <v>1681</v>
      </c>
      <c r="G51" s="19">
        <v>1716</v>
      </c>
      <c r="H51" s="19">
        <v>1685</v>
      </c>
      <c r="I51" s="19">
        <v>1925</v>
      </c>
      <c r="J51" s="19">
        <v>1643</v>
      </c>
      <c r="K51" s="19">
        <v>1842</v>
      </c>
      <c r="L51" s="19">
        <v>1761</v>
      </c>
      <c r="M51" s="19">
        <v>1735</v>
      </c>
      <c r="N51" s="19">
        <v>1765</v>
      </c>
      <c r="O51" s="51"/>
      <c r="P51" s="12">
        <f>RawData!P51</f>
        <v>1710</v>
      </c>
      <c r="Q51" s="12">
        <f>RawData!Q51</f>
        <v>0</v>
      </c>
      <c r="R51" s="12">
        <f>RawData!R51</f>
        <v>0</v>
      </c>
      <c r="S51" s="12">
        <f>RawData!S51</f>
        <v>0</v>
      </c>
      <c r="T51" s="12">
        <f>RawData!T51</f>
        <v>0</v>
      </c>
      <c r="U51" s="12">
        <f>RawData!U51</f>
        <v>0</v>
      </c>
      <c r="V51" s="12">
        <f>RawData!V51</f>
        <v>0</v>
      </c>
      <c r="W51" s="12">
        <f>RawData!W51</f>
        <v>0</v>
      </c>
      <c r="X51" s="12">
        <f>RawData!X51</f>
        <v>0</v>
      </c>
      <c r="Y51" s="12">
        <f>RawData!Y51</f>
        <v>0</v>
      </c>
      <c r="Z51" s="11" t="s">
        <v>5</v>
      </c>
      <c r="AA51" s="21">
        <f t="shared" si="0"/>
        <v>1762.6</v>
      </c>
      <c r="AB51" s="54"/>
    </row>
    <row r="52" spans="1:28" x14ac:dyDescent="0.25">
      <c r="A52" s="54"/>
      <c r="B52" s="11" t="s">
        <v>6</v>
      </c>
      <c r="C52" s="12">
        <v>1</v>
      </c>
      <c r="D52" s="19">
        <v>2</v>
      </c>
      <c r="E52" s="12">
        <v>1</v>
      </c>
      <c r="F52" s="19">
        <v>1</v>
      </c>
      <c r="G52" s="19">
        <v>3</v>
      </c>
      <c r="H52" s="19">
        <v>4</v>
      </c>
      <c r="I52" s="19">
        <v>1</v>
      </c>
      <c r="J52" s="19">
        <v>4</v>
      </c>
      <c r="K52" s="19">
        <v>0</v>
      </c>
      <c r="L52" s="19">
        <v>4</v>
      </c>
      <c r="M52" s="19">
        <v>5</v>
      </c>
      <c r="N52" s="19">
        <v>3</v>
      </c>
      <c r="O52" s="51"/>
      <c r="P52" s="12">
        <f>RawData!P52</f>
        <v>2</v>
      </c>
      <c r="Q52" s="12">
        <f>RawData!Q52</f>
        <v>0</v>
      </c>
      <c r="R52" s="12">
        <f>RawData!R52</f>
        <v>0</v>
      </c>
      <c r="S52" s="12">
        <f>RawData!S52</f>
        <v>0</v>
      </c>
      <c r="T52" s="12">
        <f>RawData!T52</f>
        <v>0</v>
      </c>
      <c r="U52" s="12">
        <f>RawData!U52</f>
        <v>0</v>
      </c>
      <c r="V52" s="12">
        <f>RawData!V52</f>
        <v>0</v>
      </c>
      <c r="W52" s="12">
        <f>RawData!W52</f>
        <v>0</v>
      </c>
      <c r="X52" s="12">
        <f>RawData!X52</f>
        <v>0</v>
      </c>
      <c r="Y52" s="12">
        <f>RawData!Y52</f>
        <v>0</v>
      </c>
      <c r="Z52" s="11" t="s">
        <v>6</v>
      </c>
      <c r="AA52" s="21">
        <f t="shared" si="0"/>
        <v>2.8</v>
      </c>
      <c r="AB52" s="54"/>
    </row>
    <row r="53" spans="1:28" x14ac:dyDescent="0.25">
      <c r="A53" s="54"/>
      <c r="B53" s="11" t="s">
        <v>7</v>
      </c>
      <c r="C53" s="12">
        <v>3</v>
      </c>
      <c r="D53" s="19">
        <v>5</v>
      </c>
      <c r="E53" s="19">
        <v>4</v>
      </c>
      <c r="F53" s="19">
        <v>5</v>
      </c>
      <c r="G53" s="19">
        <v>4</v>
      </c>
      <c r="H53" s="19">
        <v>3</v>
      </c>
      <c r="I53" s="19">
        <v>7</v>
      </c>
      <c r="J53" s="19">
        <v>5</v>
      </c>
      <c r="K53" s="19">
        <v>6</v>
      </c>
      <c r="L53" s="19">
        <v>4</v>
      </c>
      <c r="M53" s="19">
        <v>5</v>
      </c>
      <c r="N53" s="19">
        <v>7</v>
      </c>
      <c r="O53" s="51"/>
      <c r="P53" s="12">
        <f>RawData!P53</f>
        <v>0</v>
      </c>
      <c r="Q53" s="12">
        <f>RawData!Q53</f>
        <v>0</v>
      </c>
      <c r="R53" s="12">
        <f>RawData!R53</f>
        <v>0</v>
      </c>
      <c r="S53" s="12">
        <f>RawData!S53</f>
        <v>0</v>
      </c>
      <c r="T53" s="12">
        <f>RawData!T53</f>
        <v>0</v>
      </c>
      <c r="U53" s="12">
        <f>RawData!U53</f>
        <v>0</v>
      </c>
      <c r="V53" s="12">
        <f>RawData!V53</f>
        <v>0</v>
      </c>
      <c r="W53" s="12">
        <f>RawData!W53</f>
        <v>0</v>
      </c>
      <c r="X53" s="12">
        <f>RawData!X53</f>
        <v>0</v>
      </c>
      <c r="Y53" s="12">
        <f>RawData!Y53</f>
        <v>0</v>
      </c>
      <c r="Z53" s="11" t="s">
        <v>7</v>
      </c>
      <c r="AA53" s="21">
        <f t="shared" si="0"/>
        <v>4.4000000000000004</v>
      </c>
      <c r="AB53" s="54"/>
    </row>
    <row r="54" spans="1:28" x14ac:dyDescent="0.25">
      <c r="A54" s="54"/>
      <c r="B54" s="11" t="s">
        <v>8</v>
      </c>
      <c r="C54" s="12">
        <f>C50-C51</f>
        <v>-115</v>
      </c>
      <c r="D54" s="12">
        <f t="shared" ref="D54:N54" si="17">D50-D51</f>
        <v>-390</v>
      </c>
      <c r="E54" s="12">
        <f t="shared" si="17"/>
        <v>-454</v>
      </c>
      <c r="F54" s="12">
        <f t="shared" si="17"/>
        <v>-279</v>
      </c>
      <c r="G54" s="12">
        <f t="shared" si="17"/>
        <v>-258</v>
      </c>
      <c r="H54" s="12">
        <f t="shared" si="17"/>
        <v>-162</v>
      </c>
      <c r="I54" s="12">
        <f t="shared" si="17"/>
        <v>-605</v>
      </c>
      <c r="J54" s="12">
        <f t="shared" si="17"/>
        <v>-203</v>
      </c>
      <c r="K54" s="12">
        <f t="shared" si="17"/>
        <v>-486</v>
      </c>
      <c r="L54" s="12">
        <f t="shared" si="17"/>
        <v>-276</v>
      </c>
      <c r="M54" s="12">
        <f t="shared" si="17"/>
        <v>-200</v>
      </c>
      <c r="N54" s="12">
        <f t="shared" si="17"/>
        <v>-195</v>
      </c>
      <c r="O54" s="51"/>
      <c r="P54" s="12">
        <f>RawData!P54</f>
        <v>-332</v>
      </c>
      <c r="Q54" s="12">
        <f>RawData!Q54</f>
        <v>0</v>
      </c>
      <c r="R54" s="12">
        <f>RawData!R54</f>
        <v>0</v>
      </c>
      <c r="S54" s="12">
        <f>RawData!S54</f>
        <v>0</v>
      </c>
      <c r="T54" s="12">
        <f>RawData!T54</f>
        <v>0</v>
      </c>
      <c r="U54" s="12">
        <f>RawData!U54</f>
        <v>0</v>
      </c>
      <c r="V54" s="12">
        <f>RawData!V54</f>
        <v>0</v>
      </c>
      <c r="W54" s="12">
        <f>RawData!W54</f>
        <v>0</v>
      </c>
      <c r="X54" s="12">
        <f>RawData!X54</f>
        <v>0</v>
      </c>
      <c r="Y54" s="12">
        <f>RawData!Y54</f>
        <v>0</v>
      </c>
      <c r="Z54" s="11" t="s">
        <v>8</v>
      </c>
      <c r="AA54" s="21">
        <f t="shared" si="0"/>
        <v>-297.8</v>
      </c>
      <c r="AB54" s="54"/>
    </row>
    <row r="55" spans="1:28" x14ac:dyDescent="0.25">
      <c r="A55" s="55"/>
      <c r="B55" s="14" t="s">
        <v>9</v>
      </c>
      <c r="C55" s="15">
        <f>ROUND(-100+(C50/C51)*100,2)</f>
        <v>-7.53</v>
      </c>
      <c r="D55" s="15">
        <f t="shared" ref="D55:N55" si="18">ROUND(-100+(D50/D51)*100,2)</f>
        <v>-23.45</v>
      </c>
      <c r="E55" s="15">
        <f t="shared" si="18"/>
        <v>-26.78</v>
      </c>
      <c r="F55" s="15">
        <f t="shared" si="18"/>
        <v>-16.600000000000001</v>
      </c>
      <c r="G55" s="15">
        <f t="shared" si="18"/>
        <v>-15.03</v>
      </c>
      <c r="H55" s="15">
        <f t="shared" si="18"/>
        <v>-9.61</v>
      </c>
      <c r="I55" s="15">
        <f t="shared" si="18"/>
        <v>-31.43</v>
      </c>
      <c r="J55" s="15">
        <f t="shared" si="18"/>
        <v>-12.36</v>
      </c>
      <c r="K55" s="15">
        <f t="shared" si="18"/>
        <v>-26.38</v>
      </c>
      <c r="L55" s="15">
        <f t="shared" si="18"/>
        <v>-15.67</v>
      </c>
      <c r="M55" s="15">
        <f t="shared" si="18"/>
        <v>-11.53</v>
      </c>
      <c r="N55" s="15">
        <f t="shared" si="18"/>
        <v>-11.05</v>
      </c>
      <c r="O55" s="52"/>
      <c r="P55" s="15">
        <f>RawData!P55</f>
        <v>-19.420000000000002</v>
      </c>
      <c r="Q55" s="15">
        <f>RawData!Q55</f>
        <v>0</v>
      </c>
      <c r="R55" s="15">
        <f>RawData!R55</f>
        <v>0</v>
      </c>
      <c r="S55" s="15">
        <f>RawData!S55</f>
        <v>0</v>
      </c>
      <c r="T55" s="15">
        <f>RawData!T55</f>
        <v>0</v>
      </c>
      <c r="U55" s="15">
        <f>RawData!U55</f>
        <v>0</v>
      </c>
      <c r="V55" s="15">
        <f>RawData!V55</f>
        <v>0</v>
      </c>
      <c r="W55" s="15">
        <f>RawData!W55</f>
        <v>0</v>
      </c>
      <c r="X55" s="15">
        <f>RawData!X55</f>
        <v>0</v>
      </c>
      <c r="Y55" s="15">
        <f>RawData!Y55</f>
        <v>0</v>
      </c>
      <c r="Z55" s="14" t="s">
        <v>9</v>
      </c>
      <c r="AA55" s="21">
        <f t="shared" si="0"/>
        <v>-16.809999999999999</v>
      </c>
      <c r="AB55" s="55"/>
    </row>
    <row r="56" spans="1:28" x14ac:dyDescent="0.25">
      <c r="A56" s="53" t="s">
        <v>16</v>
      </c>
      <c r="B56" s="8" t="s">
        <v>4</v>
      </c>
      <c r="C56" s="9">
        <v>1577</v>
      </c>
      <c r="D56" s="9">
        <v>1565</v>
      </c>
      <c r="E56" s="9">
        <v>1637</v>
      </c>
      <c r="F56" s="9">
        <v>1730</v>
      </c>
      <c r="G56" s="9">
        <v>1409</v>
      </c>
      <c r="H56" s="9">
        <v>1483</v>
      </c>
      <c r="I56" s="9">
        <v>1734</v>
      </c>
      <c r="J56" s="9">
        <v>1643</v>
      </c>
      <c r="K56" s="9">
        <v>1847</v>
      </c>
      <c r="L56" s="9">
        <v>1648</v>
      </c>
      <c r="M56" s="50" t="s">
        <v>28</v>
      </c>
      <c r="N56" s="9">
        <v>1352</v>
      </c>
      <c r="O56" s="9">
        <v>1477</v>
      </c>
      <c r="P56" s="12">
        <f>RawData!P56</f>
        <v>1584</v>
      </c>
      <c r="Q56" s="12">
        <f>RawData!Q56</f>
        <v>0</v>
      </c>
      <c r="R56" s="12">
        <f>RawData!R56</f>
        <v>0</v>
      </c>
      <c r="S56" s="12">
        <f>RawData!S56</f>
        <v>0</v>
      </c>
      <c r="T56" s="12">
        <f>RawData!T56</f>
        <v>0</v>
      </c>
      <c r="U56" s="12">
        <f>RawData!U56</f>
        <v>0</v>
      </c>
      <c r="V56" s="12">
        <f>RawData!V56</f>
        <v>0</v>
      </c>
      <c r="W56" s="12">
        <f>RawData!W56</f>
        <v>0</v>
      </c>
      <c r="X56" s="12">
        <f>RawData!X56</f>
        <v>0</v>
      </c>
      <c r="Y56" s="12">
        <f>RawData!Y56</f>
        <v>0</v>
      </c>
      <c r="Z56" s="8" t="s">
        <v>4</v>
      </c>
      <c r="AA56" s="21">
        <f t="shared" si="0"/>
        <v>1581.6</v>
      </c>
      <c r="AB56" s="53" t="s">
        <v>16</v>
      </c>
    </row>
    <row r="57" spans="1:28" x14ac:dyDescent="0.25">
      <c r="A57" s="54"/>
      <c r="B57" s="11" t="s">
        <v>5</v>
      </c>
      <c r="C57" s="12">
        <v>1537</v>
      </c>
      <c r="D57" s="19">
        <v>1277</v>
      </c>
      <c r="E57" s="19">
        <v>1507</v>
      </c>
      <c r="F57" s="19">
        <v>1360</v>
      </c>
      <c r="G57" s="19">
        <v>1431</v>
      </c>
      <c r="H57" s="19">
        <v>1533</v>
      </c>
      <c r="I57" s="19">
        <v>1546</v>
      </c>
      <c r="J57" s="19">
        <v>1440</v>
      </c>
      <c r="K57" s="19">
        <v>1521</v>
      </c>
      <c r="L57" s="19">
        <v>1521</v>
      </c>
      <c r="M57" s="51"/>
      <c r="N57" s="19">
        <v>1460</v>
      </c>
      <c r="O57" s="19">
        <v>1676</v>
      </c>
      <c r="P57" s="12">
        <f>RawData!P57</f>
        <v>1344</v>
      </c>
      <c r="Q57" s="12">
        <f>RawData!Q57</f>
        <v>0</v>
      </c>
      <c r="R57" s="12">
        <f>RawData!R57</f>
        <v>0</v>
      </c>
      <c r="S57" s="12">
        <f>RawData!S57</f>
        <v>0</v>
      </c>
      <c r="T57" s="12">
        <f>RawData!T57</f>
        <v>0</v>
      </c>
      <c r="U57" s="12">
        <f>RawData!U57</f>
        <v>0</v>
      </c>
      <c r="V57" s="12">
        <f>RawData!V57</f>
        <v>0</v>
      </c>
      <c r="W57" s="12">
        <f>RawData!W57</f>
        <v>0</v>
      </c>
      <c r="X57" s="12">
        <f>RawData!X57</f>
        <v>0</v>
      </c>
      <c r="Y57" s="12">
        <f>RawData!Y57</f>
        <v>0</v>
      </c>
      <c r="Z57" s="11" t="s">
        <v>5</v>
      </c>
      <c r="AA57" s="21">
        <f t="shared" si="0"/>
        <v>1504.4</v>
      </c>
      <c r="AB57" s="54"/>
    </row>
    <row r="58" spans="1:28" x14ac:dyDescent="0.25">
      <c r="A58" s="54"/>
      <c r="B58" s="11" t="s">
        <v>6</v>
      </c>
      <c r="C58" s="12">
        <v>2</v>
      </c>
      <c r="D58" s="19">
        <v>2</v>
      </c>
      <c r="E58" s="19">
        <v>6</v>
      </c>
      <c r="F58" s="19">
        <v>6</v>
      </c>
      <c r="G58" s="19">
        <v>1</v>
      </c>
      <c r="H58" s="19">
        <v>3</v>
      </c>
      <c r="I58" s="19">
        <v>4</v>
      </c>
      <c r="J58" s="19">
        <v>5</v>
      </c>
      <c r="K58" s="19">
        <v>8</v>
      </c>
      <c r="L58" s="19">
        <v>3</v>
      </c>
      <c r="M58" s="51"/>
      <c r="N58" s="19">
        <v>0</v>
      </c>
      <c r="O58" s="19">
        <v>2</v>
      </c>
      <c r="P58" s="12">
        <f>RawData!P58</f>
        <v>4</v>
      </c>
      <c r="Q58" s="12">
        <f>RawData!Q58</f>
        <v>0</v>
      </c>
      <c r="R58" s="12">
        <f>RawData!R58</f>
        <v>0</v>
      </c>
      <c r="S58" s="12">
        <f>RawData!S58</f>
        <v>0</v>
      </c>
      <c r="T58" s="12">
        <f>RawData!T58</f>
        <v>0</v>
      </c>
      <c r="U58" s="12">
        <f>RawData!U58</f>
        <v>0</v>
      </c>
      <c r="V58" s="12">
        <f>RawData!V58</f>
        <v>0</v>
      </c>
      <c r="W58" s="12">
        <f>RawData!W58</f>
        <v>0</v>
      </c>
      <c r="X58" s="12">
        <f>RawData!X58</f>
        <v>0</v>
      </c>
      <c r="Y58" s="12">
        <f>RawData!Y58</f>
        <v>0</v>
      </c>
      <c r="Z58" s="11" t="s">
        <v>6</v>
      </c>
      <c r="AA58" s="21">
        <f t="shared" si="0"/>
        <v>3.4</v>
      </c>
      <c r="AB58" s="54"/>
    </row>
    <row r="59" spans="1:28" x14ac:dyDescent="0.25">
      <c r="A59" s="54"/>
      <c r="B59" s="11" t="s">
        <v>7</v>
      </c>
      <c r="C59" s="12">
        <v>3</v>
      </c>
      <c r="D59" s="19">
        <v>0</v>
      </c>
      <c r="E59" s="19">
        <v>3</v>
      </c>
      <c r="F59" s="19">
        <v>2</v>
      </c>
      <c r="G59" s="19">
        <v>1</v>
      </c>
      <c r="H59" s="19">
        <v>2</v>
      </c>
      <c r="I59" s="19">
        <v>3</v>
      </c>
      <c r="J59" s="19">
        <v>4</v>
      </c>
      <c r="K59" s="19">
        <v>3</v>
      </c>
      <c r="L59" s="19">
        <v>1</v>
      </c>
      <c r="M59" s="51"/>
      <c r="N59" s="19">
        <v>3</v>
      </c>
      <c r="O59" s="19">
        <v>7</v>
      </c>
      <c r="P59" s="12">
        <f>RawData!P59</f>
        <v>1</v>
      </c>
      <c r="Q59" s="12">
        <f>RawData!Q59</f>
        <v>0</v>
      </c>
      <c r="R59" s="12">
        <f>RawData!R59</f>
        <v>0</v>
      </c>
      <c r="S59" s="12">
        <f>RawData!S59</f>
        <v>0</v>
      </c>
      <c r="T59" s="12">
        <f>RawData!T59</f>
        <v>0</v>
      </c>
      <c r="U59" s="12">
        <f>RawData!U59</f>
        <v>0</v>
      </c>
      <c r="V59" s="12">
        <f>RawData!V59</f>
        <v>0</v>
      </c>
      <c r="W59" s="12">
        <f>RawData!W59</f>
        <v>0</v>
      </c>
      <c r="X59" s="12">
        <f>RawData!X59</f>
        <v>0</v>
      </c>
      <c r="Y59" s="12">
        <f>RawData!Y59</f>
        <v>0</v>
      </c>
      <c r="Z59" s="11" t="s">
        <v>7</v>
      </c>
      <c r="AA59" s="21">
        <f t="shared" si="0"/>
        <v>3</v>
      </c>
      <c r="AB59" s="54"/>
    </row>
    <row r="60" spans="1:28" x14ac:dyDescent="0.25">
      <c r="A60" s="54"/>
      <c r="B60" s="11" t="s">
        <v>8</v>
      </c>
      <c r="C60" s="12">
        <f>C56-C57</f>
        <v>40</v>
      </c>
      <c r="D60" s="12">
        <f t="shared" ref="D60:O60" si="19">D56-D57</f>
        <v>288</v>
      </c>
      <c r="E60" s="12">
        <f t="shared" si="19"/>
        <v>130</v>
      </c>
      <c r="F60" s="12">
        <f t="shared" si="19"/>
        <v>370</v>
      </c>
      <c r="G60" s="12">
        <f t="shared" si="19"/>
        <v>-22</v>
      </c>
      <c r="H60" s="12">
        <f t="shared" si="19"/>
        <v>-50</v>
      </c>
      <c r="I60" s="12">
        <f t="shared" si="19"/>
        <v>188</v>
      </c>
      <c r="J60" s="12">
        <f t="shared" si="19"/>
        <v>203</v>
      </c>
      <c r="K60" s="12">
        <f t="shared" si="19"/>
        <v>326</v>
      </c>
      <c r="L60" s="12">
        <f t="shared" si="19"/>
        <v>127</v>
      </c>
      <c r="M60" s="51"/>
      <c r="N60" s="12">
        <f t="shared" si="19"/>
        <v>-108</v>
      </c>
      <c r="O60" s="12">
        <f t="shared" si="19"/>
        <v>-199</v>
      </c>
      <c r="P60" s="12">
        <f>RawData!P60</f>
        <v>240</v>
      </c>
      <c r="Q60" s="12">
        <f>RawData!Q60</f>
        <v>0</v>
      </c>
      <c r="R60" s="12">
        <f>RawData!R60</f>
        <v>0</v>
      </c>
      <c r="S60" s="12">
        <f>RawData!S60</f>
        <v>0</v>
      </c>
      <c r="T60" s="12">
        <f>RawData!T60</f>
        <v>0</v>
      </c>
      <c r="U60" s="12">
        <f>RawData!U60</f>
        <v>0</v>
      </c>
      <c r="V60" s="12">
        <f>RawData!V60</f>
        <v>0</v>
      </c>
      <c r="W60" s="12">
        <f>RawData!W60</f>
        <v>0</v>
      </c>
      <c r="X60" s="12">
        <f>RawData!X60</f>
        <v>0</v>
      </c>
      <c r="Y60" s="12">
        <f>RawData!Y60</f>
        <v>0</v>
      </c>
      <c r="Z60" s="11" t="s">
        <v>8</v>
      </c>
      <c r="AA60" s="21">
        <f t="shared" si="0"/>
        <v>77.2</v>
      </c>
      <c r="AB60" s="54"/>
    </row>
    <row r="61" spans="1:28" x14ac:dyDescent="0.25">
      <c r="A61" s="55"/>
      <c r="B61" s="14" t="s">
        <v>9</v>
      </c>
      <c r="C61" s="15">
        <f>ROUND(-100+(C56/C57)*100,2)</f>
        <v>2.6</v>
      </c>
      <c r="D61" s="15">
        <f t="shared" ref="D61:O61" si="20">ROUND(-100+(D56/D57)*100,2)</f>
        <v>22.55</v>
      </c>
      <c r="E61" s="15">
        <f t="shared" si="20"/>
        <v>8.6300000000000008</v>
      </c>
      <c r="F61" s="15">
        <f t="shared" si="20"/>
        <v>27.21</v>
      </c>
      <c r="G61" s="15">
        <f t="shared" si="20"/>
        <v>-1.54</v>
      </c>
      <c r="H61" s="15">
        <f t="shared" si="20"/>
        <v>-3.26</v>
      </c>
      <c r="I61" s="15">
        <f t="shared" si="20"/>
        <v>12.16</v>
      </c>
      <c r="J61" s="15">
        <f t="shared" si="20"/>
        <v>14.1</v>
      </c>
      <c r="K61" s="15">
        <f t="shared" si="20"/>
        <v>21.43</v>
      </c>
      <c r="L61" s="15">
        <f t="shared" si="20"/>
        <v>8.35</v>
      </c>
      <c r="M61" s="52"/>
      <c r="N61" s="15">
        <f t="shared" si="20"/>
        <v>-7.4</v>
      </c>
      <c r="O61" s="15">
        <f t="shared" si="20"/>
        <v>-11.87</v>
      </c>
      <c r="P61" s="12">
        <f>RawData!P61</f>
        <v>17.86</v>
      </c>
      <c r="Q61" s="12">
        <f>RawData!Q61</f>
        <v>0</v>
      </c>
      <c r="R61" s="12">
        <f>RawData!R61</f>
        <v>0</v>
      </c>
      <c r="S61" s="12">
        <f>RawData!S61</f>
        <v>0</v>
      </c>
      <c r="T61" s="12">
        <f>RawData!T61</f>
        <v>0</v>
      </c>
      <c r="U61" s="12">
        <f>RawData!U61</f>
        <v>0</v>
      </c>
      <c r="V61" s="12">
        <f>RawData!V61</f>
        <v>0</v>
      </c>
      <c r="W61" s="12">
        <f>RawData!W61</f>
        <v>0</v>
      </c>
      <c r="X61" s="12">
        <f>RawData!X61</f>
        <v>0</v>
      </c>
      <c r="Y61" s="12">
        <f>RawData!Y61</f>
        <v>0</v>
      </c>
      <c r="Z61" s="14" t="s">
        <v>9</v>
      </c>
      <c r="AA61" s="21">
        <f t="shared" si="0"/>
        <v>5.67</v>
      </c>
      <c r="AB61" s="55"/>
    </row>
    <row r="62" spans="1:28" x14ac:dyDescent="0.25">
      <c r="A62" s="53" t="s">
        <v>17</v>
      </c>
      <c r="B62" s="8" t="s">
        <v>4</v>
      </c>
      <c r="C62" s="9">
        <v>1248</v>
      </c>
      <c r="D62" s="9">
        <v>1062</v>
      </c>
      <c r="E62" s="9">
        <v>1354</v>
      </c>
      <c r="F62" s="9">
        <v>1681</v>
      </c>
      <c r="G62" s="9">
        <v>1354</v>
      </c>
      <c r="H62" s="9">
        <v>1224</v>
      </c>
      <c r="I62" s="9">
        <v>1199</v>
      </c>
      <c r="J62" s="9">
        <v>1315</v>
      </c>
      <c r="K62" s="9">
        <v>1388</v>
      </c>
      <c r="L62" s="9">
        <v>1521</v>
      </c>
      <c r="M62" s="9">
        <v>1300</v>
      </c>
      <c r="N62" s="50" t="s">
        <v>28</v>
      </c>
      <c r="O62" s="9">
        <v>1533</v>
      </c>
      <c r="P62" s="9">
        <f>RawData!P62</f>
        <v>1618</v>
      </c>
      <c r="Q62" s="9">
        <f>RawData!Q62</f>
        <v>0</v>
      </c>
      <c r="R62" s="9">
        <f>RawData!R62</f>
        <v>0</v>
      </c>
      <c r="S62" s="9">
        <f>RawData!S62</f>
        <v>0</v>
      </c>
      <c r="T62" s="9">
        <f>RawData!T62</f>
        <v>0</v>
      </c>
      <c r="U62" s="9">
        <f>RawData!U62</f>
        <v>0</v>
      </c>
      <c r="V62" s="9">
        <f>RawData!V62</f>
        <v>0</v>
      </c>
      <c r="W62" s="9">
        <f>RawData!W62</f>
        <v>0</v>
      </c>
      <c r="X62" s="9">
        <f>RawData!X62</f>
        <v>0</v>
      </c>
      <c r="Y62" s="9">
        <f>RawData!Y62</f>
        <v>0</v>
      </c>
      <c r="Z62" s="8" t="s">
        <v>4</v>
      </c>
      <c r="AA62" s="21">
        <f t="shared" si="0"/>
        <v>1472</v>
      </c>
      <c r="AB62" s="53" t="s">
        <v>17</v>
      </c>
    </row>
    <row r="63" spans="1:28" x14ac:dyDescent="0.25">
      <c r="A63" s="54"/>
      <c r="B63" s="11" t="s">
        <v>5</v>
      </c>
      <c r="C63" s="12">
        <v>1626</v>
      </c>
      <c r="D63" s="12">
        <v>2036</v>
      </c>
      <c r="E63" s="12">
        <v>1733</v>
      </c>
      <c r="F63" s="19">
        <v>1402</v>
      </c>
      <c r="G63" s="19">
        <v>1636</v>
      </c>
      <c r="H63" s="19">
        <v>1733</v>
      </c>
      <c r="I63" s="19">
        <v>1782</v>
      </c>
      <c r="J63" s="19">
        <v>1751</v>
      </c>
      <c r="K63" s="19">
        <v>2134</v>
      </c>
      <c r="L63" s="19">
        <v>1648</v>
      </c>
      <c r="M63" s="19">
        <v>1789</v>
      </c>
      <c r="N63" s="51"/>
      <c r="O63" s="19">
        <v>1585</v>
      </c>
      <c r="P63" s="12">
        <f>RawData!P63</f>
        <v>1439</v>
      </c>
      <c r="Q63" s="12">
        <f>RawData!Q63</f>
        <v>0</v>
      </c>
      <c r="R63" s="12">
        <f>RawData!R63</f>
        <v>0</v>
      </c>
      <c r="S63" s="12">
        <f>RawData!S63</f>
        <v>0</v>
      </c>
      <c r="T63" s="12">
        <f>RawData!T63</f>
        <v>0</v>
      </c>
      <c r="U63" s="12">
        <f>RawData!U63</f>
        <v>0</v>
      </c>
      <c r="V63" s="12">
        <f>RawData!V63</f>
        <v>0</v>
      </c>
      <c r="W63" s="12">
        <f>RawData!W63</f>
        <v>0</v>
      </c>
      <c r="X63" s="12">
        <f>RawData!X63</f>
        <v>0</v>
      </c>
      <c r="Y63" s="12">
        <f>RawData!Y63</f>
        <v>0</v>
      </c>
      <c r="Z63" s="11" t="s">
        <v>5</v>
      </c>
      <c r="AA63" s="21">
        <f t="shared" si="0"/>
        <v>1719</v>
      </c>
      <c r="AB63" s="54"/>
    </row>
    <row r="64" spans="1:28" x14ac:dyDescent="0.25">
      <c r="A64" s="54"/>
      <c r="B64" s="11" t="s">
        <v>6</v>
      </c>
      <c r="C64" s="12">
        <v>0</v>
      </c>
      <c r="D64" s="12">
        <v>1</v>
      </c>
      <c r="E64" s="12">
        <v>1</v>
      </c>
      <c r="F64" s="19">
        <v>5</v>
      </c>
      <c r="G64" s="19">
        <v>1</v>
      </c>
      <c r="H64" s="19">
        <v>1</v>
      </c>
      <c r="I64" s="19">
        <v>1</v>
      </c>
      <c r="J64" s="19">
        <v>2</v>
      </c>
      <c r="K64" s="19">
        <v>2</v>
      </c>
      <c r="L64" s="19">
        <v>1</v>
      </c>
      <c r="M64" s="19">
        <v>0</v>
      </c>
      <c r="N64" s="51"/>
      <c r="O64" s="19">
        <v>3</v>
      </c>
      <c r="P64" s="12">
        <f>RawData!P64</f>
        <v>4</v>
      </c>
      <c r="Q64" s="12">
        <f>RawData!Q64</f>
        <v>0</v>
      </c>
      <c r="R64" s="12">
        <f>RawData!R64</f>
        <v>0</v>
      </c>
      <c r="S64" s="12">
        <f>RawData!S64</f>
        <v>0</v>
      </c>
      <c r="T64" s="12">
        <f>RawData!T64</f>
        <v>0</v>
      </c>
      <c r="U64" s="12">
        <f>RawData!U64</f>
        <v>0</v>
      </c>
      <c r="V64" s="12">
        <f>RawData!V64</f>
        <v>0</v>
      </c>
      <c r="W64" s="12">
        <f>RawData!W64</f>
        <v>0</v>
      </c>
      <c r="X64" s="12">
        <f>RawData!X64</f>
        <v>0</v>
      </c>
      <c r="Y64" s="12">
        <f>RawData!Y64</f>
        <v>0</v>
      </c>
      <c r="Z64" s="11" t="s">
        <v>6</v>
      </c>
      <c r="AA64" s="21">
        <f t="shared" si="0"/>
        <v>2</v>
      </c>
      <c r="AB64" s="54"/>
    </row>
    <row r="65" spans="1:28" x14ac:dyDescent="0.25">
      <c r="A65" s="54"/>
      <c r="B65" s="11" t="s">
        <v>7</v>
      </c>
      <c r="C65" s="12">
        <v>6</v>
      </c>
      <c r="D65" s="19">
        <v>8</v>
      </c>
      <c r="E65" s="19">
        <v>6</v>
      </c>
      <c r="F65" s="19">
        <v>1</v>
      </c>
      <c r="G65" s="19">
        <v>4</v>
      </c>
      <c r="H65" s="19">
        <v>3</v>
      </c>
      <c r="I65" s="19">
        <v>5</v>
      </c>
      <c r="J65" s="19">
        <v>6</v>
      </c>
      <c r="K65" s="19">
        <v>11</v>
      </c>
      <c r="L65" s="19">
        <v>3</v>
      </c>
      <c r="M65" s="19">
        <v>7</v>
      </c>
      <c r="N65" s="51"/>
      <c r="O65" s="19">
        <v>4</v>
      </c>
      <c r="P65" s="12">
        <f>RawData!P65</f>
        <v>4</v>
      </c>
      <c r="Q65" s="12">
        <f>RawData!Q65</f>
        <v>0</v>
      </c>
      <c r="R65" s="12">
        <f>RawData!R65</f>
        <v>0</v>
      </c>
      <c r="S65" s="12">
        <f>RawData!S65</f>
        <v>0</v>
      </c>
      <c r="T65" s="12">
        <f>RawData!T65</f>
        <v>0</v>
      </c>
      <c r="U65" s="12">
        <f>RawData!U65</f>
        <v>0</v>
      </c>
      <c r="V65" s="12">
        <f>RawData!V65</f>
        <v>0</v>
      </c>
      <c r="W65" s="12">
        <f>RawData!W65</f>
        <v>0</v>
      </c>
      <c r="X65" s="12">
        <f>RawData!X65</f>
        <v>0</v>
      </c>
      <c r="Y65" s="12">
        <f>RawData!Y65</f>
        <v>0</v>
      </c>
      <c r="Z65" s="11" t="s">
        <v>7</v>
      </c>
      <c r="AA65" s="21">
        <f t="shared" si="0"/>
        <v>5.8</v>
      </c>
      <c r="AB65" s="54"/>
    </row>
    <row r="66" spans="1:28" x14ac:dyDescent="0.25">
      <c r="A66" s="54"/>
      <c r="B66" s="11" t="s">
        <v>8</v>
      </c>
      <c r="C66" s="12">
        <f>C62-C63</f>
        <v>-378</v>
      </c>
      <c r="D66" s="12">
        <f t="shared" ref="D66:O66" si="21">D62-D63</f>
        <v>-974</v>
      </c>
      <c r="E66" s="12">
        <f t="shared" si="21"/>
        <v>-379</v>
      </c>
      <c r="F66" s="12">
        <f t="shared" si="21"/>
        <v>279</v>
      </c>
      <c r="G66" s="12">
        <f t="shared" si="21"/>
        <v>-282</v>
      </c>
      <c r="H66" s="12">
        <f t="shared" si="21"/>
        <v>-509</v>
      </c>
      <c r="I66" s="12">
        <f t="shared" si="21"/>
        <v>-583</v>
      </c>
      <c r="J66" s="12">
        <f t="shared" si="21"/>
        <v>-436</v>
      </c>
      <c r="K66" s="12">
        <f t="shared" si="21"/>
        <v>-746</v>
      </c>
      <c r="L66" s="12">
        <f t="shared" si="21"/>
        <v>-127</v>
      </c>
      <c r="M66" s="12">
        <f t="shared" si="21"/>
        <v>-489</v>
      </c>
      <c r="N66" s="51"/>
      <c r="O66" s="12">
        <f t="shared" si="21"/>
        <v>-52</v>
      </c>
      <c r="P66" s="12">
        <f>RawData!P66</f>
        <v>179</v>
      </c>
      <c r="Q66" s="12">
        <f>RawData!Q66</f>
        <v>0</v>
      </c>
      <c r="R66" s="12">
        <f>RawData!R66</f>
        <v>0</v>
      </c>
      <c r="S66" s="12">
        <f>RawData!S66</f>
        <v>0</v>
      </c>
      <c r="T66" s="12">
        <f>RawData!T66</f>
        <v>0</v>
      </c>
      <c r="U66" s="12">
        <f>RawData!U66</f>
        <v>0</v>
      </c>
      <c r="V66" s="12">
        <f>RawData!V66</f>
        <v>0</v>
      </c>
      <c r="W66" s="12">
        <f>RawData!W66</f>
        <v>0</v>
      </c>
      <c r="X66" s="12">
        <f>RawData!X66</f>
        <v>0</v>
      </c>
      <c r="Y66" s="12">
        <f>RawData!Y66</f>
        <v>0</v>
      </c>
      <c r="Z66" s="11" t="s">
        <v>8</v>
      </c>
      <c r="AA66" s="21">
        <f t="shared" si="0"/>
        <v>-247</v>
      </c>
      <c r="AB66" s="54"/>
    </row>
    <row r="67" spans="1:28" x14ac:dyDescent="0.25">
      <c r="A67" s="55"/>
      <c r="B67" s="14" t="s">
        <v>9</v>
      </c>
      <c r="C67" s="15">
        <f>ROUND(-100+(C62/C63)*100,2)</f>
        <v>-23.25</v>
      </c>
      <c r="D67" s="15">
        <f t="shared" ref="D67:O67" si="22">ROUND(-100+(D62/D63)*100,2)</f>
        <v>-47.84</v>
      </c>
      <c r="E67" s="15">
        <f t="shared" si="22"/>
        <v>-21.87</v>
      </c>
      <c r="F67" s="15">
        <f t="shared" si="22"/>
        <v>19.899999999999999</v>
      </c>
      <c r="G67" s="15">
        <f t="shared" si="22"/>
        <v>-17.239999999999998</v>
      </c>
      <c r="H67" s="15">
        <f t="shared" si="22"/>
        <v>-29.37</v>
      </c>
      <c r="I67" s="15">
        <f t="shared" si="22"/>
        <v>-32.72</v>
      </c>
      <c r="J67" s="15">
        <f t="shared" si="22"/>
        <v>-24.9</v>
      </c>
      <c r="K67" s="15">
        <f t="shared" si="22"/>
        <v>-34.96</v>
      </c>
      <c r="L67" s="15">
        <f t="shared" si="22"/>
        <v>-7.71</v>
      </c>
      <c r="M67" s="15">
        <f t="shared" si="22"/>
        <v>-27.33</v>
      </c>
      <c r="N67" s="52"/>
      <c r="O67" s="15">
        <f t="shared" si="22"/>
        <v>-3.28</v>
      </c>
      <c r="P67" s="15">
        <f>RawData!P67</f>
        <v>12.44</v>
      </c>
      <c r="Q67" s="15">
        <f>RawData!Q67</f>
        <v>0</v>
      </c>
      <c r="R67" s="15">
        <f>RawData!R67</f>
        <v>0</v>
      </c>
      <c r="S67" s="15">
        <f>RawData!S67</f>
        <v>0</v>
      </c>
      <c r="T67" s="15">
        <f>RawData!T67</f>
        <v>0</v>
      </c>
      <c r="U67" s="15">
        <f>RawData!U67</f>
        <v>0</v>
      </c>
      <c r="V67" s="15">
        <f>RawData!V67</f>
        <v>0</v>
      </c>
      <c r="W67" s="15">
        <f>RawData!W67</f>
        <v>0</v>
      </c>
      <c r="X67" s="15">
        <f>RawData!X67</f>
        <v>0</v>
      </c>
      <c r="Y67" s="15">
        <f>RawData!Y67</f>
        <v>0</v>
      </c>
      <c r="Z67" s="14" t="s">
        <v>9</v>
      </c>
      <c r="AA67" s="21">
        <f t="shared" ref="AA67:AA109" si="23">ROUND(AVERAGE(K67:P67),2)</f>
        <v>-12.17</v>
      </c>
      <c r="AB67" s="55"/>
    </row>
    <row r="68" spans="1:28" x14ac:dyDescent="0.25">
      <c r="A68" s="53" t="s">
        <v>18</v>
      </c>
      <c r="B68" s="8" t="s">
        <v>4</v>
      </c>
      <c r="C68" s="9">
        <v>1378</v>
      </c>
      <c r="D68" s="9">
        <v>1646</v>
      </c>
      <c r="E68" s="9">
        <v>1520</v>
      </c>
      <c r="F68" s="9">
        <v>1652</v>
      </c>
      <c r="G68" s="9">
        <v>1431</v>
      </c>
      <c r="H68" s="9">
        <v>1496</v>
      </c>
      <c r="I68" s="9">
        <v>1603</v>
      </c>
      <c r="J68" s="9">
        <v>1414</v>
      </c>
      <c r="K68" s="9">
        <v>1598</v>
      </c>
      <c r="L68" s="9">
        <v>1876</v>
      </c>
      <c r="M68" s="9">
        <v>1430</v>
      </c>
      <c r="N68" s="50" t="s">
        <v>28</v>
      </c>
      <c r="O68" s="9">
        <v>1520</v>
      </c>
      <c r="P68" s="12">
        <f>RawData!P68</f>
        <v>1710</v>
      </c>
      <c r="Q68" s="12">
        <f>RawData!Q68</f>
        <v>0</v>
      </c>
      <c r="R68" s="12">
        <f>RawData!R68</f>
        <v>0</v>
      </c>
      <c r="S68" s="12">
        <f>RawData!S68</f>
        <v>0</v>
      </c>
      <c r="T68" s="12">
        <f>RawData!T68</f>
        <v>0</v>
      </c>
      <c r="U68" s="12">
        <f>RawData!U68</f>
        <v>0</v>
      </c>
      <c r="V68" s="12">
        <f>RawData!V68</f>
        <v>0</v>
      </c>
      <c r="W68" s="12">
        <f>RawData!W68</f>
        <v>0</v>
      </c>
      <c r="X68" s="12">
        <f>RawData!X68</f>
        <v>0</v>
      </c>
      <c r="Y68" s="12">
        <f>RawData!Y68</f>
        <v>0</v>
      </c>
      <c r="Z68" s="8" t="s">
        <v>4</v>
      </c>
      <c r="AA68" s="21">
        <f t="shared" si="23"/>
        <v>1626.8</v>
      </c>
      <c r="AB68" s="53" t="s">
        <v>18</v>
      </c>
    </row>
    <row r="69" spans="1:28" x14ac:dyDescent="0.25">
      <c r="A69" s="54"/>
      <c r="B69" s="11" t="s">
        <v>5</v>
      </c>
      <c r="C69" s="12">
        <v>1448</v>
      </c>
      <c r="D69" s="19">
        <v>1442</v>
      </c>
      <c r="E69" s="12">
        <v>1493</v>
      </c>
      <c r="F69" s="19">
        <v>1371</v>
      </c>
      <c r="G69" s="19">
        <v>1409</v>
      </c>
      <c r="H69" s="19">
        <v>1271</v>
      </c>
      <c r="I69" s="19">
        <v>1332</v>
      </c>
      <c r="J69" s="19">
        <v>1412</v>
      </c>
      <c r="K69" s="19">
        <v>1444</v>
      </c>
      <c r="L69" s="19">
        <v>1215</v>
      </c>
      <c r="M69" s="19">
        <v>1609</v>
      </c>
      <c r="N69" s="51"/>
      <c r="O69" s="19">
        <v>1590</v>
      </c>
      <c r="P69" s="12">
        <f>RawData!P69</f>
        <v>1378</v>
      </c>
      <c r="Q69" s="12">
        <f>RawData!Q69</f>
        <v>0</v>
      </c>
      <c r="R69" s="12">
        <f>RawData!R69</f>
        <v>0</v>
      </c>
      <c r="S69" s="12">
        <f>RawData!S69</f>
        <v>0</v>
      </c>
      <c r="T69" s="12">
        <f>RawData!T69</f>
        <v>0</v>
      </c>
      <c r="U69" s="12">
        <f>RawData!U69</f>
        <v>0</v>
      </c>
      <c r="V69" s="12">
        <f>RawData!V69</f>
        <v>0</v>
      </c>
      <c r="W69" s="12">
        <f>RawData!W69</f>
        <v>0</v>
      </c>
      <c r="X69" s="12">
        <f>RawData!X69</f>
        <v>0</v>
      </c>
      <c r="Y69" s="12">
        <f>RawData!Y69</f>
        <v>0</v>
      </c>
      <c r="Z69" s="11" t="s">
        <v>5</v>
      </c>
      <c r="AA69" s="21">
        <f t="shared" si="23"/>
        <v>1447.2</v>
      </c>
      <c r="AB69" s="54"/>
    </row>
    <row r="70" spans="1:28" x14ac:dyDescent="0.25">
      <c r="A70" s="54"/>
      <c r="B70" s="11" t="s">
        <v>6</v>
      </c>
      <c r="C70" s="12">
        <v>2</v>
      </c>
      <c r="D70" s="19">
        <v>4</v>
      </c>
      <c r="E70" s="12">
        <v>3</v>
      </c>
      <c r="F70" s="19">
        <v>3</v>
      </c>
      <c r="G70" s="19">
        <v>1</v>
      </c>
      <c r="H70" s="19">
        <v>0</v>
      </c>
      <c r="I70" s="19">
        <v>4</v>
      </c>
      <c r="J70" s="19">
        <v>2</v>
      </c>
      <c r="K70" s="19">
        <v>4</v>
      </c>
      <c r="L70" s="19">
        <v>8</v>
      </c>
      <c r="M70" s="19">
        <v>4</v>
      </c>
      <c r="N70" s="51"/>
      <c r="O70" s="19">
        <v>2</v>
      </c>
      <c r="P70" s="12">
        <f>RawData!P70</f>
        <v>0</v>
      </c>
      <c r="Q70" s="12">
        <f>RawData!Q70</f>
        <v>0</v>
      </c>
      <c r="R70" s="12">
        <f>RawData!R70</f>
        <v>0</v>
      </c>
      <c r="S70" s="12">
        <f>RawData!S70</f>
        <v>0</v>
      </c>
      <c r="T70" s="12">
        <f>RawData!T70</f>
        <v>0</v>
      </c>
      <c r="U70" s="12">
        <f>RawData!U70</f>
        <v>0</v>
      </c>
      <c r="V70" s="12">
        <f>RawData!V70</f>
        <v>0</v>
      </c>
      <c r="W70" s="12">
        <f>RawData!W70</f>
        <v>0</v>
      </c>
      <c r="X70" s="12">
        <f>RawData!X70</f>
        <v>0</v>
      </c>
      <c r="Y70" s="12">
        <f>RawData!Y70</f>
        <v>0</v>
      </c>
      <c r="Z70" s="11" t="s">
        <v>6</v>
      </c>
      <c r="AA70" s="21">
        <f t="shared" si="23"/>
        <v>3.6</v>
      </c>
      <c r="AB70" s="54"/>
    </row>
    <row r="71" spans="1:28" x14ac:dyDescent="0.25">
      <c r="A71" s="54"/>
      <c r="B71" s="11" t="s">
        <v>7</v>
      </c>
      <c r="C71" s="12">
        <v>4</v>
      </c>
      <c r="D71" s="19">
        <v>2</v>
      </c>
      <c r="E71" s="19">
        <v>6</v>
      </c>
      <c r="F71" s="19">
        <v>2</v>
      </c>
      <c r="G71" s="19">
        <v>1</v>
      </c>
      <c r="H71" s="19">
        <v>2</v>
      </c>
      <c r="I71" s="19">
        <v>2</v>
      </c>
      <c r="J71" s="19">
        <v>2</v>
      </c>
      <c r="K71" s="19">
        <v>4</v>
      </c>
      <c r="L71" s="19">
        <v>1</v>
      </c>
      <c r="M71" s="19">
        <v>6</v>
      </c>
      <c r="N71" s="51"/>
      <c r="O71" s="19">
        <v>7</v>
      </c>
      <c r="P71" s="12">
        <f>RawData!P71</f>
        <v>2</v>
      </c>
      <c r="Q71" s="12">
        <f>RawData!Q71</f>
        <v>0</v>
      </c>
      <c r="R71" s="12">
        <f>RawData!R71</f>
        <v>0</v>
      </c>
      <c r="S71" s="12">
        <f>RawData!S71</f>
        <v>0</v>
      </c>
      <c r="T71" s="12">
        <f>RawData!T71</f>
        <v>0</v>
      </c>
      <c r="U71" s="12">
        <f>RawData!U71</f>
        <v>0</v>
      </c>
      <c r="V71" s="12">
        <f>RawData!V71</f>
        <v>0</v>
      </c>
      <c r="W71" s="12">
        <f>RawData!W71</f>
        <v>0</v>
      </c>
      <c r="X71" s="12">
        <f>RawData!X71</f>
        <v>0</v>
      </c>
      <c r="Y71" s="12">
        <f>RawData!Y71</f>
        <v>0</v>
      </c>
      <c r="Z71" s="11" t="s">
        <v>7</v>
      </c>
      <c r="AA71" s="21">
        <f t="shared" si="23"/>
        <v>4</v>
      </c>
      <c r="AB71" s="54"/>
    </row>
    <row r="72" spans="1:28" x14ac:dyDescent="0.25">
      <c r="A72" s="54"/>
      <c r="B72" s="11" t="s">
        <v>8</v>
      </c>
      <c r="C72" s="12">
        <f>C68-C69</f>
        <v>-70</v>
      </c>
      <c r="D72" s="12">
        <f t="shared" ref="D72:O72" si="24">D68-D69</f>
        <v>204</v>
      </c>
      <c r="E72" s="12">
        <f t="shared" si="24"/>
        <v>27</v>
      </c>
      <c r="F72" s="12">
        <f t="shared" si="24"/>
        <v>281</v>
      </c>
      <c r="G72" s="12">
        <f t="shared" si="24"/>
        <v>22</v>
      </c>
      <c r="H72" s="12">
        <f t="shared" si="24"/>
        <v>225</v>
      </c>
      <c r="I72" s="12">
        <f t="shared" si="24"/>
        <v>271</v>
      </c>
      <c r="J72" s="12">
        <f t="shared" si="24"/>
        <v>2</v>
      </c>
      <c r="K72" s="12">
        <f t="shared" si="24"/>
        <v>154</v>
      </c>
      <c r="L72" s="12">
        <f t="shared" si="24"/>
        <v>661</v>
      </c>
      <c r="M72" s="12">
        <f t="shared" si="24"/>
        <v>-179</v>
      </c>
      <c r="N72" s="51"/>
      <c r="O72" s="12">
        <f t="shared" si="24"/>
        <v>-70</v>
      </c>
      <c r="P72" s="12">
        <f>RawData!P72</f>
        <v>332</v>
      </c>
      <c r="Q72" s="12">
        <f>RawData!Q72</f>
        <v>0</v>
      </c>
      <c r="R72" s="12">
        <f>RawData!R72</f>
        <v>0</v>
      </c>
      <c r="S72" s="12">
        <f>RawData!S72</f>
        <v>0</v>
      </c>
      <c r="T72" s="12">
        <f>RawData!T72</f>
        <v>0</v>
      </c>
      <c r="U72" s="12">
        <f>RawData!U72</f>
        <v>0</v>
      </c>
      <c r="V72" s="12">
        <f>RawData!V72</f>
        <v>0</v>
      </c>
      <c r="W72" s="12">
        <f>RawData!W72</f>
        <v>0</v>
      </c>
      <c r="X72" s="12">
        <f>RawData!X72</f>
        <v>0</v>
      </c>
      <c r="Y72" s="12">
        <f>RawData!Y72</f>
        <v>0</v>
      </c>
      <c r="Z72" s="11" t="s">
        <v>8</v>
      </c>
      <c r="AA72" s="21">
        <f t="shared" si="23"/>
        <v>179.6</v>
      </c>
      <c r="AB72" s="54"/>
    </row>
    <row r="73" spans="1:28" x14ac:dyDescent="0.25">
      <c r="A73" s="55"/>
      <c r="B73" s="14" t="s">
        <v>9</v>
      </c>
      <c r="C73" s="15">
        <f>ROUND(-100+(C68/C69)*100,2)</f>
        <v>-4.83</v>
      </c>
      <c r="D73" s="15">
        <f t="shared" ref="D73:O73" si="25">ROUND(-100+(D68/D69)*100,2)</f>
        <v>14.15</v>
      </c>
      <c r="E73" s="15">
        <f t="shared" si="25"/>
        <v>1.81</v>
      </c>
      <c r="F73" s="15">
        <f t="shared" si="25"/>
        <v>20.5</v>
      </c>
      <c r="G73" s="15">
        <f t="shared" si="25"/>
        <v>1.56</v>
      </c>
      <c r="H73" s="15">
        <f t="shared" si="25"/>
        <v>17.7</v>
      </c>
      <c r="I73" s="15">
        <f t="shared" si="25"/>
        <v>20.350000000000001</v>
      </c>
      <c r="J73" s="15">
        <f t="shared" si="25"/>
        <v>0.14000000000000001</v>
      </c>
      <c r="K73" s="15">
        <f t="shared" si="25"/>
        <v>10.66</v>
      </c>
      <c r="L73" s="15">
        <f t="shared" si="25"/>
        <v>54.4</v>
      </c>
      <c r="M73" s="15">
        <f t="shared" si="25"/>
        <v>-11.12</v>
      </c>
      <c r="N73" s="52"/>
      <c r="O73" s="15">
        <f t="shared" si="25"/>
        <v>-4.4000000000000004</v>
      </c>
      <c r="P73" s="12">
        <f>RawData!P73</f>
        <v>24.09</v>
      </c>
      <c r="Q73" s="12">
        <f>RawData!Q73</f>
        <v>0</v>
      </c>
      <c r="R73" s="12">
        <f>RawData!R73</f>
        <v>0</v>
      </c>
      <c r="S73" s="12">
        <f>RawData!S73</f>
        <v>0</v>
      </c>
      <c r="T73" s="12">
        <f>RawData!T73</f>
        <v>0</v>
      </c>
      <c r="U73" s="12">
        <f>RawData!U73</f>
        <v>0</v>
      </c>
      <c r="V73" s="12">
        <f>RawData!V73</f>
        <v>0</v>
      </c>
      <c r="W73" s="12">
        <f>RawData!W73</f>
        <v>0</v>
      </c>
      <c r="X73" s="12">
        <f>RawData!X73</f>
        <v>0</v>
      </c>
      <c r="Y73" s="12">
        <f>RawData!Y73</f>
        <v>0</v>
      </c>
      <c r="Z73" s="14" t="s">
        <v>9</v>
      </c>
      <c r="AA73" s="21">
        <f t="shared" si="23"/>
        <v>14.73</v>
      </c>
      <c r="AB73" s="55"/>
    </row>
    <row r="74" spans="1:28" x14ac:dyDescent="0.25">
      <c r="A74" s="53" t="s">
        <v>21</v>
      </c>
      <c r="B74" s="8" t="s">
        <v>4</v>
      </c>
      <c r="C74" s="9">
        <v>1626</v>
      </c>
      <c r="D74" s="9">
        <v>1663</v>
      </c>
      <c r="E74" s="9">
        <v>1549</v>
      </c>
      <c r="F74" s="9">
        <v>1778</v>
      </c>
      <c r="G74" s="9">
        <v>1497</v>
      </c>
      <c r="H74" s="9">
        <v>1271</v>
      </c>
      <c r="I74" s="9">
        <v>1315</v>
      </c>
      <c r="J74" s="9">
        <v>1415</v>
      </c>
      <c r="K74" s="9">
        <v>1493</v>
      </c>
      <c r="L74" s="9">
        <v>1522</v>
      </c>
      <c r="M74" s="50" t="s">
        <v>28</v>
      </c>
      <c r="N74" s="9">
        <v>1765</v>
      </c>
      <c r="O74" s="9">
        <v>1628</v>
      </c>
      <c r="P74" s="9">
        <f>RawData!P74</f>
        <v>1754</v>
      </c>
      <c r="Q74" s="9">
        <f>RawData!Q74</f>
        <v>0</v>
      </c>
      <c r="R74" s="9">
        <f>RawData!R74</f>
        <v>0</v>
      </c>
      <c r="S74" s="9">
        <f>RawData!S74</f>
        <v>0</v>
      </c>
      <c r="T74" s="9">
        <f>RawData!T74</f>
        <v>0</v>
      </c>
      <c r="U74" s="9">
        <f>RawData!U74</f>
        <v>0</v>
      </c>
      <c r="V74" s="9">
        <f>RawData!V74</f>
        <v>0</v>
      </c>
      <c r="W74" s="9">
        <f>RawData!W74</f>
        <v>0</v>
      </c>
      <c r="X74" s="9">
        <f>RawData!X74</f>
        <v>0</v>
      </c>
      <c r="Y74" s="9">
        <f>RawData!Y74</f>
        <v>0</v>
      </c>
      <c r="Z74" s="8" t="s">
        <v>4</v>
      </c>
      <c r="AA74" s="21">
        <f t="shared" si="23"/>
        <v>1632.4</v>
      </c>
      <c r="AB74" s="53" t="s">
        <v>21</v>
      </c>
    </row>
    <row r="75" spans="1:28" x14ac:dyDescent="0.25">
      <c r="A75" s="54"/>
      <c r="B75" s="11" t="s">
        <v>5</v>
      </c>
      <c r="C75" s="12">
        <v>1248</v>
      </c>
      <c r="D75" s="12">
        <v>1273</v>
      </c>
      <c r="E75" s="19">
        <v>1421</v>
      </c>
      <c r="F75" s="19">
        <v>1371</v>
      </c>
      <c r="G75" s="19">
        <v>1615</v>
      </c>
      <c r="H75" s="19">
        <v>1496</v>
      </c>
      <c r="I75" s="19">
        <v>1777</v>
      </c>
      <c r="J75" s="19">
        <v>1579</v>
      </c>
      <c r="K75" s="19">
        <v>1644</v>
      </c>
      <c r="L75" s="19">
        <v>1584</v>
      </c>
      <c r="M75" s="51"/>
      <c r="N75" s="19">
        <v>1570</v>
      </c>
      <c r="O75" s="19">
        <v>1440</v>
      </c>
      <c r="P75" s="12">
        <f>RawData!P75</f>
        <v>1638</v>
      </c>
      <c r="Q75" s="12">
        <f>RawData!Q75</f>
        <v>0</v>
      </c>
      <c r="R75" s="12">
        <f>RawData!R75</f>
        <v>0</v>
      </c>
      <c r="S75" s="12">
        <f>RawData!S75</f>
        <v>0</v>
      </c>
      <c r="T75" s="12">
        <f>RawData!T75</f>
        <v>0</v>
      </c>
      <c r="U75" s="12">
        <f>RawData!U75</f>
        <v>0</v>
      </c>
      <c r="V75" s="12">
        <f>RawData!V75</f>
        <v>0</v>
      </c>
      <c r="W75" s="12">
        <f>RawData!W75</f>
        <v>0</v>
      </c>
      <c r="X75" s="12">
        <f>RawData!X75</f>
        <v>0</v>
      </c>
      <c r="Y75" s="12">
        <f>RawData!Y75</f>
        <v>0</v>
      </c>
      <c r="Z75" s="11" t="s">
        <v>5</v>
      </c>
      <c r="AA75" s="21">
        <f t="shared" si="23"/>
        <v>1575.2</v>
      </c>
      <c r="AB75" s="54"/>
    </row>
    <row r="76" spans="1:28" x14ac:dyDescent="0.25">
      <c r="A76" s="54"/>
      <c r="B76" s="11" t="s">
        <v>6</v>
      </c>
      <c r="C76" s="12">
        <v>6</v>
      </c>
      <c r="D76" s="12">
        <v>5</v>
      </c>
      <c r="E76" s="19">
        <v>6</v>
      </c>
      <c r="F76" s="19">
        <v>5</v>
      </c>
      <c r="G76" s="19">
        <v>2</v>
      </c>
      <c r="H76" s="19">
        <v>2</v>
      </c>
      <c r="I76" s="19">
        <v>0</v>
      </c>
      <c r="J76" s="19">
        <v>1</v>
      </c>
      <c r="K76" s="19">
        <v>2</v>
      </c>
      <c r="L76" s="19">
        <v>5</v>
      </c>
      <c r="M76" s="51"/>
      <c r="N76" s="19">
        <v>7</v>
      </c>
      <c r="O76" s="19">
        <v>4</v>
      </c>
      <c r="P76" s="12">
        <f>RawData!P76</f>
        <v>5</v>
      </c>
      <c r="Q76" s="12">
        <f>RawData!Q76</f>
        <v>0</v>
      </c>
      <c r="R76" s="12">
        <f>RawData!R76</f>
        <v>0</v>
      </c>
      <c r="S76" s="12">
        <f>RawData!S76</f>
        <v>0</v>
      </c>
      <c r="T76" s="12">
        <f>RawData!T76</f>
        <v>0</v>
      </c>
      <c r="U76" s="12">
        <f>RawData!U76</f>
        <v>0</v>
      </c>
      <c r="V76" s="12">
        <f>RawData!V76</f>
        <v>0</v>
      </c>
      <c r="W76" s="12">
        <f>RawData!W76</f>
        <v>0</v>
      </c>
      <c r="X76" s="12">
        <f>RawData!X76</f>
        <v>0</v>
      </c>
      <c r="Y76" s="12">
        <f>RawData!Y76</f>
        <v>0</v>
      </c>
      <c r="Z76" s="11" t="s">
        <v>6</v>
      </c>
      <c r="AA76" s="21">
        <f t="shared" si="23"/>
        <v>4.5999999999999996</v>
      </c>
      <c r="AB76" s="54"/>
    </row>
    <row r="77" spans="1:28" x14ac:dyDescent="0.25">
      <c r="A77" s="54"/>
      <c r="B77" s="11" t="s">
        <v>7</v>
      </c>
      <c r="C77" s="12">
        <v>0</v>
      </c>
      <c r="D77" s="19">
        <v>2</v>
      </c>
      <c r="E77" s="19">
        <v>3</v>
      </c>
      <c r="F77" s="19">
        <v>2</v>
      </c>
      <c r="G77" s="19">
        <v>4</v>
      </c>
      <c r="H77" s="19">
        <v>0</v>
      </c>
      <c r="I77" s="19">
        <v>6</v>
      </c>
      <c r="J77" s="19">
        <v>1</v>
      </c>
      <c r="K77" s="19">
        <v>6</v>
      </c>
      <c r="L77" s="19">
        <v>3</v>
      </c>
      <c r="M77" s="51"/>
      <c r="N77" s="19">
        <v>3</v>
      </c>
      <c r="O77" s="19">
        <v>2</v>
      </c>
      <c r="P77" s="12">
        <f>RawData!P77</f>
        <v>3</v>
      </c>
      <c r="Q77" s="12">
        <f>RawData!Q77</f>
        <v>0</v>
      </c>
      <c r="R77" s="12">
        <f>RawData!R77</f>
        <v>0</v>
      </c>
      <c r="S77" s="12">
        <f>RawData!S77</f>
        <v>0</v>
      </c>
      <c r="T77" s="12">
        <f>RawData!T77</f>
        <v>0</v>
      </c>
      <c r="U77" s="12">
        <f>RawData!U77</f>
        <v>0</v>
      </c>
      <c r="V77" s="12">
        <f>RawData!V77</f>
        <v>0</v>
      </c>
      <c r="W77" s="12">
        <f>RawData!W77</f>
        <v>0</v>
      </c>
      <c r="X77" s="12">
        <f>RawData!X77</f>
        <v>0</v>
      </c>
      <c r="Y77" s="12">
        <f>RawData!Y77</f>
        <v>0</v>
      </c>
      <c r="Z77" s="11" t="s">
        <v>7</v>
      </c>
      <c r="AA77" s="21">
        <f t="shared" si="23"/>
        <v>3.4</v>
      </c>
      <c r="AB77" s="54"/>
    </row>
    <row r="78" spans="1:28" x14ac:dyDescent="0.25">
      <c r="A78" s="54"/>
      <c r="B78" s="11" t="s">
        <v>8</v>
      </c>
      <c r="C78" s="12">
        <f>C74-C75</f>
        <v>378</v>
      </c>
      <c r="D78" s="12">
        <f t="shared" ref="D78:O78" si="26">D74-D75</f>
        <v>390</v>
      </c>
      <c r="E78" s="12">
        <f t="shared" si="26"/>
        <v>128</v>
      </c>
      <c r="F78" s="12">
        <f t="shared" si="26"/>
        <v>407</v>
      </c>
      <c r="G78" s="12">
        <f t="shared" si="26"/>
        <v>-118</v>
      </c>
      <c r="H78" s="12">
        <f t="shared" si="26"/>
        <v>-225</v>
      </c>
      <c r="I78" s="12">
        <f t="shared" si="26"/>
        <v>-462</v>
      </c>
      <c r="J78" s="12">
        <f t="shared" si="26"/>
        <v>-164</v>
      </c>
      <c r="K78" s="12">
        <f t="shared" si="26"/>
        <v>-151</v>
      </c>
      <c r="L78" s="12">
        <f t="shared" si="26"/>
        <v>-62</v>
      </c>
      <c r="M78" s="51"/>
      <c r="N78" s="12">
        <f t="shared" si="26"/>
        <v>195</v>
      </c>
      <c r="O78" s="12">
        <f t="shared" si="26"/>
        <v>188</v>
      </c>
      <c r="P78" s="12">
        <f>RawData!P78</f>
        <v>116</v>
      </c>
      <c r="Q78" s="12">
        <f>RawData!Q78</f>
        <v>0</v>
      </c>
      <c r="R78" s="12">
        <f>RawData!R78</f>
        <v>0</v>
      </c>
      <c r="S78" s="12">
        <f>RawData!S78</f>
        <v>0</v>
      </c>
      <c r="T78" s="12">
        <f>RawData!T78</f>
        <v>0</v>
      </c>
      <c r="U78" s="12">
        <f>RawData!U78</f>
        <v>0</v>
      </c>
      <c r="V78" s="12">
        <f>RawData!V78</f>
        <v>0</v>
      </c>
      <c r="W78" s="12">
        <f>RawData!W78</f>
        <v>0</v>
      </c>
      <c r="X78" s="12">
        <f>RawData!X78</f>
        <v>0</v>
      </c>
      <c r="Y78" s="12">
        <f>RawData!Y78</f>
        <v>0</v>
      </c>
      <c r="Z78" s="11" t="s">
        <v>8</v>
      </c>
      <c r="AA78" s="21">
        <f t="shared" si="23"/>
        <v>57.2</v>
      </c>
      <c r="AB78" s="54"/>
    </row>
    <row r="79" spans="1:28" x14ac:dyDescent="0.25">
      <c r="A79" s="55"/>
      <c r="B79" s="14" t="s">
        <v>9</v>
      </c>
      <c r="C79" s="15">
        <f>ROUND(-100+(C74/C75)*100,2)</f>
        <v>30.29</v>
      </c>
      <c r="D79" s="15">
        <f t="shared" ref="D79:O79" si="27">ROUND(-100+(D74/D75)*100,2)</f>
        <v>30.64</v>
      </c>
      <c r="E79" s="15">
        <f t="shared" si="27"/>
        <v>9.01</v>
      </c>
      <c r="F79" s="15">
        <f t="shared" si="27"/>
        <v>29.69</v>
      </c>
      <c r="G79" s="15">
        <f t="shared" si="27"/>
        <v>-7.31</v>
      </c>
      <c r="H79" s="15">
        <f t="shared" si="27"/>
        <v>-15.04</v>
      </c>
      <c r="I79" s="15">
        <f t="shared" si="27"/>
        <v>-26</v>
      </c>
      <c r="J79" s="15">
        <f t="shared" si="27"/>
        <v>-10.39</v>
      </c>
      <c r="K79" s="15">
        <f t="shared" si="27"/>
        <v>-9.18</v>
      </c>
      <c r="L79" s="15">
        <f t="shared" si="27"/>
        <v>-3.91</v>
      </c>
      <c r="M79" s="52"/>
      <c r="N79" s="15">
        <f t="shared" si="27"/>
        <v>12.42</v>
      </c>
      <c r="O79" s="15">
        <f t="shared" si="27"/>
        <v>13.06</v>
      </c>
      <c r="P79" s="15">
        <f>RawData!P79</f>
        <v>7.08</v>
      </c>
      <c r="Q79" s="15">
        <f>RawData!Q79</f>
        <v>0</v>
      </c>
      <c r="R79" s="15">
        <f>RawData!R79</f>
        <v>0</v>
      </c>
      <c r="S79" s="15">
        <f>RawData!S79</f>
        <v>0</v>
      </c>
      <c r="T79" s="15">
        <f>RawData!T79</f>
        <v>0</v>
      </c>
      <c r="U79" s="15">
        <f>RawData!U79</f>
        <v>0</v>
      </c>
      <c r="V79" s="15">
        <f>RawData!V79</f>
        <v>0</v>
      </c>
      <c r="W79" s="15">
        <f>RawData!W79</f>
        <v>0</v>
      </c>
      <c r="X79" s="15">
        <f>RawData!X79</f>
        <v>0</v>
      </c>
      <c r="Y79" s="15">
        <f>RawData!Y79</f>
        <v>0</v>
      </c>
      <c r="Z79" s="14" t="s">
        <v>9</v>
      </c>
      <c r="AA79" s="21">
        <f t="shared" si="23"/>
        <v>3.89</v>
      </c>
      <c r="AB79" s="55"/>
    </row>
    <row r="80" spans="1:28" x14ac:dyDescent="0.25">
      <c r="A80" s="53" t="s">
        <v>19</v>
      </c>
      <c r="B80" s="8" t="s">
        <v>4</v>
      </c>
      <c r="C80" s="9">
        <v>1366</v>
      </c>
      <c r="D80" s="9">
        <v>1480</v>
      </c>
      <c r="E80" s="9">
        <v>1707</v>
      </c>
      <c r="F80" s="9">
        <v>1275</v>
      </c>
      <c r="G80" s="9">
        <v>1466</v>
      </c>
      <c r="H80" s="9">
        <v>1482</v>
      </c>
      <c r="I80" s="9">
        <v>1777</v>
      </c>
      <c r="J80" s="9">
        <v>1751</v>
      </c>
      <c r="K80" s="9">
        <v>1513</v>
      </c>
      <c r="L80" s="9">
        <v>1577</v>
      </c>
      <c r="M80" s="50" t="s">
        <v>28</v>
      </c>
      <c r="N80" s="9">
        <v>1564</v>
      </c>
      <c r="O80" s="9">
        <v>1461</v>
      </c>
      <c r="P80" s="9">
        <f>RawData!P80</f>
        <v>1629</v>
      </c>
      <c r="Q80" s="9">
        <f>RawData!Q80</f>
        <v>0</v>
      </c>
      <c r="R80" s="9">
        <f>RawData!R80</f>
        <v>0</v>
      </c>
      <c r="S80" s="9">
        <f>RawData!S80</f>
        <v>0</v>
      </c>
      <c r="T80" s="9">
        <f>RawData!T80</f>
        <v>0</v>
      </c>
      <c r="U80" s="9">
        <f>RawData!U80</f>
        <v>0</v>
      </c>
      <c r="V80" s="9">
        <f>RawData!V80</f>
        <v>0</v>
      </c>
      <c r="W80" s="9">
        <f>RawData!W80</f>
        <v>0</v>
      </c>
      <c r="X80" s="9">
        <f>RawData!X80</f>
        <v>0</v>
      </c>
      <c r="Y80" s="9">
        <f>RawData!Y80</f>
        <v>0</v>
      </c>
      <c r="Z80" s="8" t="s">
        <v>4</v>
      </c>
      <c r="AA80" s="21">
        <f t="shared" si="23"/>
        <v>1548.8</v>
      </c>
      <c r="AB80" s="53" t="s">
        <v>19</v>
      </c>
    </row>
    <row r="81" spans="1:28" x14ac:dyDescent="0.25">
      <c r="A81" s="54"/>
      <c r="B81" s="11" t="s">
        <v>5</v>
      </c>
      <c r="C81" s="12">
        <v>1379</v>
      </c>
      <c r="D81" s="12">
        <v>1461</v>
      </c>
      <c r="E81" s="12">
        <v>1140</v>
      </c>
      <c r="F81" s="19">
        <v>1608</v>
      </c>
      <c r="G81" s="19">
        <v>1643</v>
      </c>
      <c r="H81" s="19">
        <v>1705</v>
      </c>
      <c r="I81" s="19">
        <v>1315</v>
      </c>
      <c r="J81" s="19">
        <v>1315</v>
      </c>
      <c r="K81" s="19">
        <v>1680</v>
      </c>
      <c r="L81" s="19">
        <v>1544</v>
      </c>
      <c r="M81" s="51"/>
      <c r="N81" s="19">
        <v>1478</v>
      </c>
      <c r="O81" s="19">
        <v>1474</v>
      </c>
      <c r="P81" s="12">
        <f>RawData!P81</f>
        <v>1393</v>
      </c>
      <c r="Q81" s="12">
        <f>RawData!Q81</f>
        <v>0</v>
      </c>
      <c r="R81" s="12">
        <f>RawData!R81</f>
        <v>0</v>
      </c>
      <c r="S81" s="12">
        <f>RawData!S81</f>
        <v>0</v>
      </c>
      <c r="T81" s="12">
        <f>RawData!T81</f>
        <v>0</v>
      </c>
      <c r="U81" s="12">
        <f>RawData!U81</f>
        <v>0</v>
      </c>
      <c r="V81" s="12">
        <f>RawData!V81</f>
        <v>0</v>
      </c>
      <c r="W81" s="12">
        <f>RawData!W81</f>
        <v>0</v>
      </c>
      <c r="X81" s="12">
        <f>RawData!X81</f>
        <v>0</v>
      </c>
      <c r="Y81" s="12">
        <f>RawData!Y81</f>
        <v>0</v>
      </c>
      <c r="Z81" s="11" t="s">
        <v>5</v>
      </c>
      <c r="AA81" s="21">
        <f t="shared" si="23"/>
        <v>1513.8</v>
      </c>
      <c r="AB81" s="54"/>
    </row>
    <row r="82" spans="1:28" x14ac:dyDescent="0.25">
      <c r="A82" s="54"/>
      <c r="B82" s="11" t="s">
        <v>6</v>
      </c>
      <c r="C82" s="12">
        <v>2</v>
      </c>
      <c r="D82" s="12">
        <v>3</v>
      </c>
      <c r="E82" s="12">
        <v>5</v>
      </c>
      <c r="F82" s="19">
        <v>1</v>
      </c>
      <c r="G82" s="19">
        <v>1</v>
      </c>
      <c r="H82" s="19">
        <v>3</v>
      </c>
      <c r="I82" s="19">
        <v>6</v>
      </c>
      <c r="J82" s="19">
        <v>6</v>
      </c>
      <c r="K82" s="19">
        <v>4</v>
      </c>
      <c r="L82" s="19">
        <v>4</v>
      </c>
      <c r="M82" s="51"/>
      <c r="N82" s="19">
        <v>5</v>
      </c>
      <c r="O82" s="19">
        <v>1</v>
      </c>
      <c r="P82" s="12">
        <f>RawData!P82</f>
        <v>3</v>
      </c>
      <c r="Q82" s="12">
        <f>RawData!Q82</f>
        <v>0</v>
      </c>
      <c r="R82" s="12">
        <f>RawData!R82</f>
        <v>0</v>
      </c>
      <c r="S82" s="12">
        <f>RawData!S82</f>
        <v>0</v>
      </c>
      <c r="T82" s="12">
        <f>RawData!T82</f>
        <v>0</v>
      </c>
      <c r="U82" s="12">
        <f>RawData!U82</f>
        <v>0</v>
      </c>
      <c r="V82" s="12">
        <f>RawData!V82</f>
        <v>0</v>
      </c>
      <c r="W82" s="12">
        <f>RawData!W82</f>
        <v>0</v>
      </c>
      <c r="X82" s="12">
        <f>RawData!X82</f>
        <v>0</v>
      </c>
      <c r="Y82" s="12">
        <f>RawData!Y82</f>
        <v>0</v>
      </c>
      <c r="Z82" s="11" t="s">
        <v>6</v>
      </c>
      <c r="AA82" s="21">
        <f t="shared" si="23"/>
        <v>3.4</v>
      </c>
      <c r="AB82" s="54"/>
    </row>
    <row r="83" spans="1:28" x14ac:dyDescent="0.25">
      <c r="A83" s="54"/>
      <c r="B83" s="11" t="s">
        <v>7</v>
      </c>
      <c r="C83" s="12">
        <v>3</v>
      </c>
      <c r="D83" s="19">
        <v>3</v>
      </c>
      <c r="E83" s="19">
        <v>1</v>
      </c>
      <c r="F83" s="19">
        <v>4</v>
      </c>
      <c r="G83" s="19">
        <v>4</v>
      </c>
      <c r="H83" s="19">
        <v>6</v>
      </c>
      <c r="I83" s="19">
        <v>0</v>
      </c>
      <c r="J83" s="19">
        <v>2</v>
      </c>
      <c r="K83" s="19">
        <v>5</v>
      </c>
      <c r="L83" s="19">
        <v>3</v>
      </c>
      <c r="M83" s="51"/>
      <c r="N83" s="19">
        <v>2</v>
      </c>
      <c r="O83" s="19">
        <v>2</v>
      </c>
      <c r="P83" s="12">
        <f>RawData!P83</f>
        <v>2</v>
      </c>
      <c r="Q83" s="12">
        <f>RawData!Q83</f>
        <v>0</v>
      </c>
      <c r="R83" s="12">
        <f>RawData!R83</f>
        <v>0</v>
      </c>
      <c r="S83" s="12">
        <f>RawData!S83</f>
        <v>0</v>
      </c>
      <c r="T83" s="12">
        <f>RawData!T83</f>
        <v>0</v>
      </c>
      <c r="U83" s="12">
        <f>RawData!U83</f>
        <v>0</v>
      </c>
      <c r="V83" s="12">
        <f>RawData!V83</f>
        <v>0</v>
      </c>
      <c r="W83" s="12">
        <f>RawData!W83</f>
        <v>0</v>
      </c>
      <c r="X83" s="12">
        <f>RawData!X83</f>
        <v>0</v>
      </c>
      <c r="Y83" s="12">
        <f>RawData!Y83</f>
        <v>0</v>
      </c>
      <c r="Z83" s="11" t="s">
        <v>7</v>
      </c>
      <c r="AA83" s="21">
        <f t="shared" si="23"/>
        <v>2.8</v>
      </c>
      <c r="AB83" s="54"/>
    </row>
    <row r="84" spans="1:28" x14ac:dyDescent="0.25">
      <c r="A84" s="54"/>
      <c r="B84" s="11" t="s">
        <v>8</v>
      </c>
      <c r="C84" s="12">
        <f>C80-C81</f>
        <v>-13</v>
      </c>
      <c r="D84" s="12">
        <f t="shared" ref="D84:O84" si="28">D80-D81</f>
        <v>19</v>
      </c>
      <c r="E84" s="12">
        <f t="shared" si="28"/>
        <v>567</v>
      </c>
      <c r="F84" s="12">
        <f t="shared" si="28"/>
        <v>-333</v>
      </c>
      <c r="G84" s="12">
        <f t="shared" si="28"/>
        <v>-177</v>
      </c>
      <c r="H84" s="12">
        <f t="shared" si="28"/>
        <v>-223</v>
      </c>
      <c r="I84" s="12">
        <f t="shared" si="28"/>
        <v>462</v>
      </c>
      <c r="J84" s="12">
        <f t="shared" si="28"/>
        <v>436</v>
      </c>
      <c r="K84" s="12">
        <f t="shared" si="28"/>
        <v>-167</v>
      </c>
      <c r="L84" s="12">
        <f t="shared" si="28"/>
        <v>33</v>
      </c>
      <c r="M84" s="51"/>
      <c r="N84" s="12">
        <f t="shared" si="28"/>
        <v>86</v>
      </c>
      <c r="O84" s="12">
        <f t="shared" si="28"/>
        <v>-13</v>
      </c>
      <c r="P84" s="12">
        <f>RawData!P84</f>
        <v>236</v>
      </c>
      <c r="Q84" s="12">
        <f>RawData!Q84</f>
        <v>0</v>
      </c>
      <c r="R84" s="12">
        <f>RawData!R84</f>
        <v>0</v>
      </c>
      <c r="S84" s="12">
        <f>RawData!S84</f>
        <v>0</v>
      </c>
      <c r="T84" s="12">
        <f>RawData!T84</f>
        <v>0</v>
      </c>
      <c r="U84" s="12">
        <f>RawData!U84</f>
        <v>0</v>
      </c>
      <c r="V84" s="12">
        <f>RawData!V84</f>
        <v>0</v>
      </c>
      <c r="W84" s="12">
        <f>RawData!W84</f>
        <v>0</v>
      </c>
      <c r="X84" s="12">
        <f>RawData!X84</f>
        <v>0</v>
      </c>
      <c r="Y84" s="12">
        <f>RawData!Y84</f>
        <v>0</v>
      </c>
      <c r="Z84" s="11" t="s">
        <v>8</v>
      </c>
      <c r="AA84" s="21">
        <f t="shared" si="23"/>
        <v>35</v>
      </c>
      <c r="AB84" s="54"/>
    </row>
    <row r="85" spans="1:28" x14ac:dyDescent="0.25">
      <c r="A85" s="55"/>
      <c r="B85" s="14" t="s">
        <v>9</v>
      </c>
      <c r="C85" s="15">
        <f>ROUND(-100+(C80/C81)*100,2)</f>
        <v>-0.94</v>
      </c>
      <c r="D85" s="15">
        <f t="shared" ref="D85:O85" si="29">ROUND(-100+(D80/D81)*100,2)</f>
        <v>1.3</v>
      </c>
      <c r="E85" s="15">
        <f t="shared" si="29"/>
        <v>49.74</v>
      </c>
      <c r="F85" s="15">
        <f t="shared" si="29"/>
        <v>-20.71</v>
      </c>
      <c r="G85" s="15">
        <f t="shared" si="29"/>
        <v>-10.77</v>
      </c>
      <c r="H85" s="15">
        <f t="shared" si="29"/>
        <v>-13.08</v>
      </c>
      <c r="I85" s="15">
        <f t="shared" si="29"/>
        <v>35.130000000000003</v>
      </c>
      <c r="J85" s="15">
        <f t="shared" si="29"/>
        <v>33.159999999999997</v>
      </c>
      <c r="K85" s="15">
        <f t="shared" si="29"/>
        <v>-9.94</v>
      </c>
      <c r="L85" s="15">
        <f t="shared" si="29"/>
        <v>2.14</v>
      </c>
      <c r="M85" s="52"/>
      <c r="N85" s="15">
        <f t="shared" si="29"/>
        <v>5.82</v>
      </c>
      <c r="O85" s="15">
        <f t="shared" si="29"/>
        <v>-0.88</v>
      </c>
      <c r="P85" s="15">
        <f>RawData!P85</f>
        <v>16.940000000000001</v>
      </c>
      <c r="Q85" s="15">
        <f>RawData!Q85</f>
        <v>0</v>
      </c>
      <c r="R85" s="15">
        <f>RawData!R85</f>
        <v>0</v>
      </c>
      <c r="S85" s="15">
        <f>RawData!S85</f>
        <v>0</v>
      </c>
      <c r="T85" s="15">
        <f>RawData!T85</f>
        <v>0</v>
      </c>
      <c r="U85" s="15">
        <f>RawData!U85</f>
        <v>0</v>
      </c>
      <c r="V85" s="15">
        <f>RawData!V85</f>
        <v>0</v>
      </c>
      <c r="W85" s="15">
        <f>RawData!W85</f>
        <v>0</v>
      </c>
      <c r="X85" s="15">
        <f>RawData!X85</f>
        <v>0</v>
      </c>
      <c r="Y85" s="15">
        <f>RawData!Y85</f>
        <v>0</v>
      </c>
      <c r="Z85" s="14" t="s">
        <v>9</v>
      </c>
      <c r="AA85" s="21">
        <f t="shared" si="23"/>
        <v>2.82</v>
      </c>
      <c r="AB85" s="55"/>
    </row>
    <row r="86" spans="1:28" x14ac:dyDescent="0.25">
      <c r="A86" s="53" t="s">
        <v>20</v>
      </c>
      <c r="B86" s="8" t="s">
        <v>4</v>
      </c>
      <c r="C86" s="9">
        <v>1516</v>
      </c>
      <c r="D86" s="9">
        <v>1461</v>
      </c>
      <c r="E86" s="9">
        <v>1695</v>
      </c>
      <c r="F86" s="9">
        <v>1352</v>
      </c>
      <c r="G86" s="9">
        <v>1492</v>
      </c>
      <c r="H86" s="9">
        <v>1258</v>
      </c>
      <c r="I86" s="9">
        <v>1748</v>
      </c>
      <c r="J86" s="9">
        <v>1418</v>
      </c>
      <c r="K86" s="9">
        <v>1453</v>
      </c>
      <c r="L86" s="9">
        <v>1215</v>
      </c>
      <c r="M86" s="9">
        <v>1449</v>
      </c>
      <c r="N86" s="50" t="s">
        <v>28</v>
      </c>
      <c r="O86" s="9">
        <v>1585</v>
      </c>
      <c r="P86" s="12">
        <f>RawData!P86</f>
        <v>1393</v>
      </c>
      <c r="Q86" s="12">
        <f>RawData!Q86</f>
        <v>0</v>
      </c>
      <c r="R86" s="12">
        <f>RawData!R86</f>
        <v>0</v>
      </c>
      <c r="S86" s="12">
        <f>RawData!S86</f>
        <v>0</v>
      </c>
      <c r="T86" s="12">
        <f>RawData!T86</f>
        <v>0</v>
      </c>
      <c r="U86" s="12">
        <f>RawData!U86</f>
        <v>0</v>
      </c>
      <c r="V86" s="12">
        <f>RawData!V86</f>
        <v>0</v>
      </c>
      <c r="W86" s="12">
        <f>RawData!W86</f>
        <v>0</v>
      </c>
      <c r="X86" s="12">
        <f>RawData!X86</f>
        <v>0</v>
      </c>
      <c r="Y86" s="12">
        <f>RawData!Y86</f>
        <v>0</v>
      </c>
      <c r="Z86" s="8" t="s">
        <v>4</v>
      </c>
      <c r="AA86" s="21">
        <f t="shared" si="23"/>
        <v>1419</v>
      </c>
      <c r="AB86" s="53" t="s">
        <v>20</v>
      </c>
    </row>
    <row r="87" spans="1:28" x14ac:dyDescent="0.25">
      <c r="A87" s="54"/>
      <c r="B87" s="11" t="s">
        <v>5</v>
      </c>
      <c r="C87" s="12">
        <v>1374</v>
      </c>
      <c r="D87" s="19">
        <v>1480</v>
      </c>
      <c r="E87" s="12">
        <v>1241</v>
      </c>
      <c r="F87" s="19">
        <v>1775</v>
      </c>
      <c r="G87" s="19">
        <v>1596</v>
      </c>
      <c r="H87" s="19">
        <v>1684</v>
      </c>
      <c r="I87" s="19">
        <v>1345</v>
      </c>
      <c r="J87" s="19">
        <v>1722</v>
      </c>
      <c r="K87" s="19">
        <v>1527</v>
      </c>
      <c r="L87" s="19">
        <v>1876</v>
      </c>
      <c r="M87" s="19">
        <v>1437</v>
      </c>
      <c r="N87" s="51"/>
      <c r="O87" s="19">
        <v>1533</v>
      </c>
      <c r="P87" s="12">
        <f>RawData!P87</f>
        <v>1629</v>
      </c>
      <c r="Q87" s="12">
        <f>RawData!Q87</f>
        <v>0</v>
      </c>
      <c r="R87" s="12">
        <f>RawData!R87</f>
        <v>0</v>
      </c>
      <c r="S87" s="12">
        <f>RawData!S87</f>
        <v>0</v>
      </c>
      <c r="T87" s="12">
        <f>RawData!T87</f>
        <v>0</v>
      </c>
      <c r="U87" s="12">
        <f>RawData!U87</f>
        <v>0</v>
      </c>
      <c r="V87" s="12">
        <f>RawData!V87</f>
        <v>0</v>
      </c>
      <c r="W87" s="12">
        <f>RawData!W87</f>
        <v>0</v>
      </c>
      <c r="X87" s="12">
        <f>RawData!X87</f>
        <v>0</v>
      </c>
      <c r="Y87" s="12">
        <f>RawData!Y87</f>
        <v>0</v>
      </c>
      <c r="Z87" s="11" t="s">
        <v>5</v>
      </c>
      <c r="AA87" s="21">
        <f t="shared" si="23"/>
        <v>1600.4</v>
      </c>
      <c r="AB87" s="54"/>
    </row>
    <row r="88" spans="1:28" x14ac:dyDescent="0.25">
      <c r="A88" s="54"/>
      <c r="B88" s="11" t="s">
        <v>6</v>
      </c>
      <c r="C88" s="12">
        <v>4</v>
      </c>
      <c r="D88" s="19">
        <v>3</v>
      </c>
      <c r="E88" s="12">
        <v>4</v>
      </c>
      <c r="F88" s="19">
        <v>1</v>
      </c>
      <c r="G88" s="19">
        <v>3</v>
      </c>
      <c r="H88" s="19">
        <v>2</v>
      </c>
      <c r="I88" s="19">
        <v>4</v>
      </c>
      <c r="J88" s="19">
        <v>1</v>
      </c>
      <c r="K88" s="19">
        <v>2</v>
      </c>
      <c r="L88" s="19">
        <v>1</v>
      </c>
      <c r="M88" s="19">
        <v>2</v>
      </c>
      <c r="N88" s="51"/>
      <c r="O88" s="19">
        <v>4</v>
      </c>
      <c r="P88" s="12">
        <f>RawData!P88</f>
        <v>2</v>
      </c>
      <c r="Q88" s="12">
        <f>RawData!Q88</f>
        <v>0</v>
      </c>
      <c r="R88" s="12">
        <f>RawData!R88</f>
        <v>0</v>
      </c>
      <c r="S88" s="12">
        <f>RawData!S88</f>
        <v>0</v>
      </c>
      <c r="T88" s="12">
        <f>RawData!T88</f>
        <v>0</v>
      </c>
      <c r="U88" s="12">
        <f>RawData!U88</f>
        <v>0</v>
      </c>
      <c r="V88" s="12">
        <f>RawData!V88</f>
        <v>0</v>
      </c>
      <c r="W88" s="12">
        <f>RawData!W88</f>
        <v>0</v>
      </c>
      <c r="X88" s="12">
        <f>RawData!X88</f>
        <v>0</v>
      </c>
      <c r="Y88" s="12">
        <f>RawData!Y88</f>
        <v>0</v>
      </c>
      <c r="Z88" s="11" t="s">
        <v>6</v>
      </c>
      <c r="AA88" s="21">
        <f t="shared" si="23"/>
        <v>2.2000000000000002</v>
      </c>
      <c r="AB88" s="54"/>
    </row>
    <row r="89" spans="1:28" x14ac:dyDescent="0.25">
      <c r="A89" s="54"/>
      <c r="B89" s="11" t="s">
        <v>7</v>
      </c>
      <c r="C89" s="12">
        <v>1</v>
      </c>
      <c r="D89" s="19">
        <v>3</v>
      </c>
      <c r="E89" s="19">
        <v>1</v>
      </c>
      <c r="F89" s="19">
        <v>5</v>
      </c>
      <c r="G89" s="19">
        <v>1</v>
      </c>
      <c r="H89" s="19">
        <v>7</v>
      </c>
      <c r="I89" s="19">
        <v>1</v>
      </c>
      <c r="J89" s="19">
        <v>4</v>
      </c>
      <c r="K89" s="19">
        <v>2</v>
      </c>
      <c r="L89" s="19">
        <v>8</v>
      </c>
      <c r="M89" s="19">
        <v>3</v>
      </c>
      <c r="N89" s="51"/>
      <c r="O89" s="19">
        <v>3</v>
      </c>
      <c r="P89" s="12">
        <f>RawData!P89</f>
        <v>3</v>
      </c>
      <c r="Q89" s="12">
        <f>RawData!Q89</f>
        <v>0</v>
      </c>
      <c r="R89" s="12">
        <f>RawData!R89</f>
        <v>0</v>
      </c>
      <c r="S89" s="12">
        <f>RawData!S89</f>
        <v>0</v>
      </c>
      <c r="T89" s="12">
        <f>RawData!T89</f>
        <v>0</v>
      </c>
      <c r="U89" s="12">
        <f>RawData!U89</f>
        <v>0</v>
      </c>
      <c r="V89" s="12">
        <f>RawData!V89</f>
        <v>0</v>
      </c>
      <c r="W89" s="12">
        <f>RawData!W89</f>
        <v>0</v>
      </c>
      <c r="X89" s="12">
        <f>RawData!X89</f>
        <v>0</v>
      </c>
      <c r="Y89" s="12">
        <f>RawData!Y89</f>
        <v>0</v>
      </c>
      <c r="Z89" s="11" t="s">
        <v>7</v>
      </c>
      <c r="AA89" s="21">
        <f t="shared" si="23"/>
        <v>3.8</v>
      </c>
      <c r="AB89" s="54"/>
    </row>
    <row r="90" spans="1:28" x14ac:dyDescent="0.25">
      <c r="A90" s="54"/>
      <c r="B90" s="11" t="s">
        <v>8</v>
      </c>
      <c r="C90" s="12">
        <f t="shared" ref="C90:O90" si="30">C86-C87</f>
        <v>142</v>
      </c>
      <c r="D90" s="12">
        <f t="shared" si="30"/>
        <v>-19</v>
      </c>
      <c r="E90" s="12">
        <f t="shared" si="30"/>
        <v>454</v>
      </c>
      <c r="F90" s="12">
        <f t="shared" si="30"/>
        <v>-423</v>
      </c>
      <c r="G90" s="12">
        <f t="shared" si="30"/>
        <v>-104</v>
      </c>
      <c r="H90" s="12">
        <f t="shared" si="30"/>
        <v>-426</v>
      </c>
      <c r="I90" s="12">
        <f t="shared" si="30"/>
        <v>403</v>
      </c>
      <c r="J90" s="12">
        <f t="shared" si="30"/>
        <v>-304</v>
      </c>
      <c r="K90" s="12">
        <f t="shared" si="30"/>
        <v>-74</v>
      </c>
      <c r="L90" s="12">
        <f t="shared" si="30"/>
        <v>-661</v>
      </c>
      <c r="M90" s="12">
        <f t="shared" si="30"/>
        <v>12</v>
      </c>
      <c r="N90" s="51"/>
      <c r="O90" s="12">
        <f t="shared" si="30"/>
        <v>52</v>
      </c>
      <c r="P90" s="12">
        <f>RawData!P90</f>
        <v>-236</v>
      </c>
      <c r="Q90" s="12">
        <f>RawData!Q90</f>
        <v>0</v>
      </c>
      <c r="R90" s="12">
        <f>RawData!R90</f>
        <v>0</v>
      </c>
      <c r="S90" s="12">
        <f>RawData!S90</f>
        <v>0</v>
      </c>
      <c r="T90" s="12">
        <f>RawData!T90</f>
        <v>0</v>
      </c>
      <c r="U90" s="12">
        <f>RawData!U90</f>
        <v>0</v>
      </c>
      <c r="V90" s="12">
        <f>RawData!V90</f>
        <v>0</v>
      </c>
      <c r="W90" s="12">
        <f>RawData!W90</f>
        <v>0</v>
      </c>
      <c r="X90" s="12">
        <f>RawData!X90</f>
        <v>0</v>
      </c>
      <c r="Y90" s="12">
        <f>RawData!Y90</f>
        <v>0</v>
      </c>
      <c r="Z90" s="11" t="s">
        <v>8</v>
      </c>
      <c r="AA90" s="21">
        <f t="shared" si="23"/>
        <v>-181.4</v>
      </c>
      <c r="AB90" s="54"/>
    </row>
    <row r="91" spans="1:28" x14ac:dyDescent="0.25">
      <c r="A91" s="55"/>
      <c r="B91" s="14" t="s">
        <v>9</v>
      </c>
      <c r="C91" s="15">
        <f>ROUND(-100+(C86/C87)*100,2)</f>
        <v>10.33</v>
      </c>
      <c r="D91" s="15">
        <f t="shared" ref="D91:O91" si="31">ROUND(-100+(D86/D87)*100,2)</f>
        <v>-1.28</v>
      </c>
      <c r="E91" s="15">
        <f t="shared" si="31"/>
        <v>36.58</v>
      </c>
      <c r="F91" s="15">
        <f t="shared" si="31"/>
        <v>-23.83</v>
      </c>
      <c r="G91" s="15">
        <f t="shared" si="31"/>
        <v>-6.52</v>
      </c>
      <c r="H91" s="15">
        <f t="shared" si="31"/>
        <v>-25.3</v>
      </c>
      <c r="I91" s="15">
        <f t="shared" si="31"/>
        <v>29.96</v>
      </c>
      <c r="J91" s="15">
        <f t="shared" si="31"/>
        <v>-17.649999999999999</v>
      </c>
      <c r="K91" s="15">
        <f t="shared" si="31"/>
        <v>-4.8499999999999996</v>
      </c>
      <c r="L91" s="15">
        <f t="shared" si="31"/>
        <v>-35.229999999999997</v>
      </c>
      <c r="M91" s="15">
        <f t="shared" si="31"/>
        <v>0.84</v>
      </c>
      <c r="N91" s="52"/>
      <c r="O91" s="15">
        <f t="shared" si="31"/>
        <v>3.39</v>
      </c>
      <c r="P91" s="12">
        <f>RawData!P91</f>
        <v>-14.49</v>
      </c>
      <c r="Q91" s="12">
        <f>RawData!Q91</f>
        <v>0</v>
      </c>
      <c r="R91" s="12">
        <f>RawData!R91</f>
        <v>0</v>
      </c>
      <c r="S91" s="12">
        <f>RawData!S91</f>
        <v>0</v>
      </c>
      <c r="T91" s="12">
        <f>RawData!T91</f>
        <v>0</v>
      </c>
      <c r="U91" s="12">
        <f>RawData!U91</f>
        <v>0</v>
      </c>
      <c r="V91" s="12">
        <f>RawData!V91</f>
        <v>0</v>
      </c>
      <c r="W91" s="12">
        <f>RawData!W91</f>
        <v>0</v>
      </c>
      <c r="X91" s="12">
        <f>RawData!X91</f>
        <v>0</v>
      </c>
      <c r="Y91" s="12">
        <f>RawData!Y91</f>
        <v>0</v>
      </c>
      <c r="Z91" s="14" t="s">
        <v>9</v>
      </c>
      <c r="AA91" s="21">
        <f t="shared" si="23"/>
        <v>-10.07</v>
      </c>
      <c r="AB91" s="55"/>
    </row>
    <row r="92" spans="1:28" x14ac:dyDescent="0.25">
      <c r="A92" s="53" t="s">
        <v>22</v>
      </c>
      <c r="B92" s="8" t="s">
        <v>4</v>
      </c>
      <c r="C92" s="9">
        <v>1527</v>
      </c>
      <c r="D92" s="9">
        <v>1482</v>
      </c>
      <c r="E92" s="9">
        <v>1493</v>
      </c>
      <c r="F92" s="9">
        <v>1369</v>
      </c>
      <c r="G92" s="9">
        <v>1596</v>
      </c>
      <c r="H92" s="9">
        <v>1589</v>
      </c>
      <c r="I92" s="9">
        <v>1546</v>
      </c>
      <c r="J92" s="9">
        <v>1732</v>
      </c>
      <c r="K92" s="9">
        <v>1671</v>
      </c>
      <c r="L92" s="9">
        <v>1579</v>
      </c>
      <c r="M92" s="9">
        <v>1771</v>
      </c>
      <c r="N92" s="50" t="s">
        <v>28</v>
      </c>
      <c r="O92" s="9">
        <v>1440</v>
      </c>
      <c r="P92" s="9">
        <f>RawData!P92</f>
        <v>1516</v>
      </c>
      <c r="Q92" s="9">
        <f>RawData!Q92</f>
        <v>0</v>
      </c>
      <c r="R92" s="9">
        <f>RawData!R92</f>
        <v>0</v>
      </c>
      <c r="S92" s="9">
        <f>RawData!S92</f>
        <v>0</v>
      </c>
      <c r="T92" s="9">
        <f>RawData!T92</f>
        <v>0</v>
      </c>
      <c r="U92" s="9">
        <f>RawData!U92</f>
        <v>0</v>
      </c>
      <c r="V92" s="9">
        <f>RawData!V92</f>
        <v>0</v>
      </c>
      <c r="W92" s="9">
        <f>RawData!W92</f>
        <v>0</v>
      </c>
      <c r="X92" s="9">
        <f>RawData!X92</f>
        <v>0</v>
      </c>
      <c r="Y92" s="9">
        <f>RawData!Y92</f>
        <v>0</v>
      </c>
      <c r="Z92" s="8" t="s">
        <v>4</v>
      </c>
      <c r="AA92" s="21">
        <f t="shared" si="23"/>
        <v>1595.4</v>
      </c>
      <c r="AB92" s="53" t="s">
        <v>22</v>
      </c>
    </row>
    <row r="93" spans="1:28" x14ac:dyDescent="0.25">
      <c r="A93" s="54"/>
      <c r="B93" s="11" t="s">
        <v>5</v>
      </c>
      <c r="C93" s="12">
        <v>1412</v>
      </c>
      <c r="D93" s="19">
        <v>1319</v>
      </c>
      <c r="E93" s="12">
        <v>1520</v>
      </c>
      <c r="F93" s="19">
        <v>1526</v>
      </c>
      <c r="G93" s="19">
        <v>1492</v>
      </c>
      <c r="H93" s="19">
        <v>1417</v>
      </c>
      <c r="I93" s="19">
        <v>1734</v>
      </c>
      <c r="J93" s="19">
        <v>1592</v>
      </c>
      <c r="K93" s="19">
        <v>1592</v>
      </c>
      <c r="L93" s="19">
        <v>1504</v>
      </c>
      <c r="M93" s="19">
        <v>1607</v>
      </c>
      <c r="N93" s="51"/>
      <c r="O93" s="19">
        <v>1628</v>
      </c>
      <c r="P93" s="12">
        <f>RawData!P93</f>
        <v>1427</v>
      </c>
      <c r="Q93" s="12">
        <f>RawData!Q93</f>
        <v>0</v>
      </c>
      <c r="R93" s="12">
        <f>RawData!R93</f>
        <v>0</v>
      </c>
      <c r="S93" s="12">
        <f>RawData!S93</f>
        <v>0</v>
      </c>
      <c r="T93" s="12">
        <f>RawData!T93</f>
        <v>0</v>
      </c>
      <c r="U93" s="12">
        <f>RawData!U93</f>
        <v>0</v>
      </c>
      <c r="V93" s="12">
        <f>RawData!V93</f>
        <v>0</v>
      </c>
      <c r="W93" s="12">
        <f>RawData!W93</f>
        <v>0</v>
      </c>
      <c r="X93" s="12">
        <f>RawData!X93</f>
        <v>0</v>
      </c>
      <c r="Y93" s="12">
        <f>RawData!Y93</f>
        <v>0</v>
      </c>
      <c r="Z93" s="11" t="s">
        <v>5</v>
      </c>
      <c r="AA93" s="21">
        <f t="shared" si="23"/>
        <v>1551.6</v>
      </c>
      <c r="AB93" s="54"/>
    </row>
    <row r="94" spans="1:28" x14ac:dyDescent="0.25">
      <c r="A94" s="54"/>
      <c r="B94" s="11" t="s">
        <v>6</v>
      </c>
      <c r="C94" s="12">
        <v>3</v>
      </c>
      <c r="D94" s="19">
        <v>5</v>
      </c>
      <c r="E94" s="12">
        <v>6</v>
      </c>
      <c r="F94" s="19">
        <v>3</v>
      </c>
      <c r="G94" s="19">
        <v>1</v>
      </c>
      <c r="H94" s="19">
        <v>2</v>
      </c>
      <c r="I94" s="19">
        <v>3</v>
      </c>
      <c r="J94" s="19">
        <v>4</v>
      </c>
      <c r="K94" s="19">
        <v>5</v>
      </c>
      <c r="L94" s="19">
        <v>4</v>
      </c>
      <c r="M94" s="19">
        <v>5</v>
      </c>
      <c r="N94" s="51"/>
      <c r="O94" s="19">
        <v>2</v>
      </c>
      <c r="P94" s="12">
        <f>RawData!P94</f>
        <v>2</v>
      </c>
      <c r="Q94" s="12">
        <f>RawData!Q94</f>
        <v>0</v>
      </c>
      <c r="R94" s="12">
        <f>RawData!R94</f>
        <v>0</v>
      </c>
      <c r="S94" s="12">
        <f>RawData!S94</f>
        <v>0</v>
      </c>
      <c r="T94" s="12">
        <f>RawData!T94</f>
        <v>0</v>
      </c>
      <c r="U94" s="12">
        <f>RawData!U94</f>
        <v>0</v>
      </c>
      <c r="V94" s="12">
        <f>RawData!V94</f>
        <v>0</v>
      </c>
      <c r="W94" s="12">
        <f>RawData!W94</f>
        <v>0</v>
      </c>
      <c r="X94" s="12">
        <f>RawData!X94</f>
        <v>0</v>
      </c>
      <c r="Y94" s="12">
        <f>RawData!Y94</f>
        <v>0</v>
      </c>
      <c r="Z94" s="11" t="s">
        <v>6</v>
      </c>
      <c r="AA94" s="21">
        <f t="shared" si="23"/>
        <v>3.6</v>
      </c>
      <c r="AB94" s="54"/>
    </row>
    <row r="95" spans="1:28" x14ac:dyDescent="0.25">
      <c r="A95" s="54"/>
      <c r="B95" s="11" t="s">
        <v>7</v>
      </c>
      <c r="C95" s="12">
        <v>1</v>
      </c>
      <c r="D95" s="19">
        <v>2</v>
      </c>
      <c r="E95" s="19">
        <v>3</v>
      </c>
      <c r="F95" s="19">
        <v>4</v>
      </c>
      <c r="G95" s="19">
        <v>3</v>
      </c>
      <c r="H95" s="19">
        <v>2</v>
      </c>
      <c r="I95" s="19">
        <v>4</v>
      </c>
      <c r="J95" s="19">
        <v>6</v>
      </c>
      <c r="K95" s="19">
        <v>1</v>
      </c>
      <c r="L95" s="19">
        <v>2</v>
      </c>
      <c r="M95" s="19">
        <v>3</v>
      </c>
      <c r="N95" s="51"/>
      <c r="O95" s="19">
        <v>4</v>
      </c>
      <c r="P95" s="12">
        <f>RawData!P95</f>
        <v>2</v>
      </c>
      <c r="Q95" s="12">
        <f>RawData!Q95</f>
        <v>0</v>
      </c>
      <c r="R95" s="12">
        <f>RawData!R95</f>
        <v>0</v>
      </c>
      <c r="S95" s="12">
        <f>RawData!S95</f>
        <v>0</v>
      </c>
      <c r="T95" s="12">
        <f>RawData!T95</f>
        <v>0</v>
      </c>
      <c r="U95" s="12">
        <f>RawData!U95</f>
        <v>0</v>
      </c>
      <c r="V95" s="12">
        <f>RawData!V95</f>
        <v>0</v>
      </c>
      <c r="W95" s="12">
        <f>RawData!W95</f>
        <v>0</v>
      </c>
      <c r="X95" s="12">
        <f>RawData!X95</f>
        <v>0</v>
      </c>
      <c r="Y95" s="12">
        <f>RawData!Y95</f>
        <v>0</v>
      </c>
      <c r="Z95" s="11" t="s">
        <v>7</v>
      </c>
      <c r="AA95" s="21">
        <f t="shared" si="23"/>
        <v>2.4</v>
      </c>
      <c r="AB95" s="54"/>
    </row>
    <row r="96" spans="1:28" x14ac:dyDescent="0.25">
      <c r="A96" s="54"/>
      <c r="B96" s="11" t="s">
        <v>8</v>
      </c>
      <c r="C96" s="12">
        <f>C92-C93</f>
        <v>115</v>
      </c>
      <c r="D96" s="12">
        <f t="shared" ref="D96:O96" si="32">D92-D93</f>
        <v>163</v>
      </c>
      <c r="E96" s="12">
        <f t="shared" si="32"/>
        <v>-27</v>
      </c>
      <c r="F96" s="12">
        <f t="shared" si="32"/>
        <v>-157</v>
      </c>
      <c r="G96" s="12">
        <f t="shared" si="32"/>
        <v>104</v>
      </c>
      <c r="H96" s="12">
        <f t="shared" si="32"/>
        <v>172</v>
      </c>
      <c r="I96" s="12">
        <f t="shared" si="32"/>
        <v>-188</v>
      </c>
      <c r="J96" s="12">
        <f t="shared" si="32"/>
        <v>140</v>
      </c>
      <c r="K96" s="12">
        <f t="shared" si="32"/>
        <v>79</v>
      </c>
      <c r="L96" s="12">
        <f t="shared" si="32"/>
        <v>75</v>
      </c>
      <c r="M96" s="12">
        <f t="shared" si="32"/>
        <v>164</v>
      </c>
      <c r="N96" s="51"/>
      <c r="O96" s="12">
        <f t="shared" si="32"/>
        <v>-188</v>
      </c>
      <c r="P96" s="12">
        <f>RawData!P96</f>
        <v>89</v>
      </c>
      <c r="Q96" s="12">
        <f>RawData!Q96</f>
        <v>0</v>
      </c>
      <c r="R96" s="12">
        <f>RawData!R96</f>
        <v>0</v>
      </c>
      <c r="S96" s="12">
        <f>RawData!S96</f>
        <v>0</v>
      </c>
      <c r="T96" s="12">
        <f>RawData!T96</f>
        <v>0</v>
      </c>
      <c r="U96" s="12">
        <f>RawData!U96</f>
        <v>0</v>
      </c>
      <c r="V96" s="12">
        <f>RawData!V96</f>
        <v>0</v>
      </c>
      <c r="W96" s="12">
        <f>RawData!W96</f>
        <v>0</v>
      </c>
      <c r="X96" s="12">
        <f>RawData!X96</f>
        <v>0</v>
      </c>
      <c r="Y96" s="12">
        <f>RawData!Y96</f>
        <v>0</v>
      </c>
      <c r="Z96" s="11" t="s">
        <v>8</v>
      </c>
      <c r="AA96" s="21">
        <f t="shared" si="23"/>
        <v>43.8</v>
      </c>
      <c r="AB96" s="54"/>
    </row>
    <row r="97" spans="1:28" x14ac:dyDescent="0.25">
      <c r="A97" s="55"/>
      <c r="B97" s="14" t="s">
        <v>9</v>
      </c>
      <c r="C97" s="15">
        <f>ROUND(-100+(C92/C93)*100,2)</f>
        <v>8.14</v>
      </c>
      <c r="D97" s="15">
        <f t="shared" ref="D97:O97" si="33">ROUND(-100+(D92/D93)*100,2)</f>
        <v>12.36</v>
      </c>
      <c r="E97" s="15">
        <f t="shared" si="33"/>
        <v>-1.78</v>
      </c>
      <c r="F97" s="15">
        <f t="shared" si="33"/>
        <v>-10.29</v>
      </c>
      <c r="G97" s="15">
        <f t="shared" si="33"/>
        <v>6.97</v>
      </c>
      <c r="H97" s="15">
        <f t="shared" si="33"/>
        <v>12.14</v>
      </c>
      <c r="I97" s="15">
        <f t="shared" si="33"/>
        <v>-10.84</v>
      </c>
      <c r="J97" s="15">
        <f t="shared" si="33"/>
        <v>8.7899999999999991</v>
      </c>
      <c r="K97" s="15">
        <f t="shared" si="33"/>
        <v>4.96</v>
      </c>
      <c r="L97" s="15">
        <f t="shared" si="33"/>
        <v>4.99</v>
      </c>
      <c r="M97" s="15">
        <f t="shared" si="33"/>
        <v>10.210000000000001</v>
      </c>
      <c r="N97" s="52"/>
      <c r="O97" s="15">
        <f t="shared" si="33"/>
        <v>-11.55</v>
      </c>
      <c r="P97" s="15">
        <f>RawData!P97</f>
        <v>6.24</v>
      </c>
      <c r="Q97" s="15">
        <f>RawData!Q97</f>
        <v>0</v>
      </c>
      <c r="R97" s="15">
        <f>RawData!R97</f>
        <v>0</v>
      </c>
      <c r="S97" s="15">
        <f>RawData!S97</f>
        <v>0</v>
      </c>
      <c r="T97" s="15">
        <f>RawData!T97</f>
        <v>0</v>
      </c>
      <c r="U97" s="15">
        <f>RawData!U97</f>
        <v>0</v>
      </c>
      <c r="V97" s="15">
        <f>RawData!V97</f>
        <v>0</v>
      </c>
      <c r="W97" s="15">
        <f>RawData!W97</f>
        <v>0</v>
      </c>
      <c r="X97" s="15">
        <f>RawData!X97</f>
        <v>0</v>
      </c>
      <c r="Y97" s="15">
        <f>RawData!Y97</f>
        <v>0</v>
      </c>
      <c r="Z97" s="14" t="s">
        <v>9</v>
      </c>
      <c r="AA97" s="21">
        <f t="shared" si="23"/>
        <v>2.97</v>
      </c>
      <c r="AB97" s="55"/>
    </row>
    <row r="98" spans="1:28" x14ac:dyDescent="0.25">
      <c r="A98" s="53" t="s">
        <v>23</v>
      </c>
      <c r="B98" s="8" t="s">
        <v>4</v>
      </c>
      <c r="C98" s="9">
        <v>1351</v>
      </c>
      <c r="D98" s="9">
        <v>1277</v>
      </c>
      <c r="E98" s="9">
        <v>1733</v>
      </c>
      <c r="F98" s="9">
        <v>1418</v>
      </c>
      <c r="G98" s="9">
        <v>1615</v>
      </c>
      <c r="H98" s="9">
        <v>1822</v>
      </c>
      <c r="I98" s="9">
        <v>1348</v>
      </c>
      <c r="J98" s="9">
        <v>1412</v>
      </c>
      <c r="K98" s="9">
        <v>1842</v>
      </c>
      <c r="L98" s="9">
        <v>1544</v>
      </c>
      <c r="M98" s="9">
        <v>1437</v>
      </c>
      <c r="N98" s="50" t="s">
        <v>28</v>
      </c>
      <c r="O98" s="9">
        <v>1676</v>
      </c>
      <c r="P98" s="12">
        <f>RawData!P98</f>
        <v>1644</v>
      </c>
      <c r="Q98" s="12">
        <f>RawData!Q98</f>
        <v>0</v>
      </c>
      <c r="R98" s="12">
        <f>RawData!R98</f>
        <v>0</v>
      </c>
      <c r="S98" s="12">
        <f>RawData!S98</f>
        <v>0</v>
      </c>
      <c r="T98" s="12">
        <f>RawData!T98</f>
        <v>0</v>
      </c>
      <c r="U98" s="12">
        <f>RawData!U98</f>
        <v>0</v>
      </c>
      <c r="V98" s="12">
        <f>RawData!V98</f>
        <v>0</v>
      </c>
      <c r="W98" s="12">
        <f>RawData!W98</f>
        <v>0</v>
      </c>
      <c r="X98" s="12">
        <f>RawData!X98</f>
        <v>0</v>
      </c>
      <c r="Y98" s="12">
        <f>RawData!Y98</f>
        <v>0</v>
      </c>
      <c r="Z98" s="8" t="s">
        <v>4</v>
      </c>
      <c r="AA98" s="21">
        <f t="shared" si="23"/>
        <v>1628.6</v>
      </c>
      <c r="AB98" s="53" t="s">
        <v>23</v>
      </c>
    </row>
    <row r="99" spans="1:28" x14ac:dyDescent="0.25">
      <c r="A99" s="54"/>
      <c r="B99" s="11" t="s">
        <v>5</v>
      </c>
      <c r="C99" s="12">
        <v>1520</v>
      </c>
      <c r="D99" s="19">
        <v>1565</v>
      </c>
      <c r="E99" s="19">
        <v>1354</v>
      </c>
      <c r="F99" s="19">
        <v>1486</v>
      </c>
      <c r="G99" s="19">
        <v>1497</v>
      </c>
      <c r="H99" s="19">
        <v>1278</v>
      </c>
      <c r="I99" s="19">
        <v>1632</v>
      </c>
      <c r="J99" s="19">
        <v>1414</v>
      </c>
      <c r="K99" s="19">
        <v>1356</v>
      </c>
      <c r="L99" s="19">
        <v>1577</v>
      </c>
      <c r="M99" s="19">
        <v>1449</v>
      </c>
      <c r="N99" s="51"/>
      <c r="O99" s="19">
        <v>1477</v>
      </c>
      <c r="P99" s="12">
        <f>RawData!P99</f>
        <v>1531</v>
      </c>
      <c r="Q99" s="12">
        <f>RawData!Q99</f>
        <v>0</v>
      </c>
      <c r="R99" s="12">
        <f>RawData!R99</f>
        <v>0</v>
      </c>
      <c r="S99" s="12">
        <f>RawData!S99</f>
        <v>0</v>
      </c>
      <c r="T99" s="12">
        <f>RawData!T99</f>
        <v>0</v>
      </c>
      <c r="U99" s="12">
        <f>RawData!U99</f>
        <v>0</v>
      </c>
      <c r="V99" s="12">
        <f>RawData!V99</f>
        <v>0</v>
      </c>
      <c r="W99" s="12">
        <f>RawData!W99</f>
        <v>0</v>
      </c>
      <c r="X99" s="12">
        <f>RawData!X99</f>
        <v>0</v>
      </c>
      <c r="Y99" s="12">
        <f>RawData!Y99</f>
        <v>0</v>
      </c>
      <c r="Z99" s="11" t="s">
        <v>5</v>
      </c>
      <c r="AA99" s="21">
        <f t="shared" si="23"/>
        <v>1478</v>
      </c>
      <c r="AB99" s="54"/>
    </row>
    <row r="100" spans="1:28" x14ac:dyDescent="0.25">
      <c r="A100" s="54"/>
      <c r="B100" s="11" t="s">
        <v>6</v>
      </c>
      <c r="C100" s="12">
        <v>1</v>
      </c>
      <c r="D100" s="19">
        <v>0</v>
      </c>
      <c r="E100" s="19">
        <v>6</v>
      </c>
      <c r="F100" s="19">
        <v>4</v>
      </c>
      <c r="G100" s="19">
        <v>4</v>
      </c>
      <c r="H100" s="19">
        <v>7</v>
      </c>
      <c r="I100" s="19">
        <v>1</v>
      </c>
      <c r="J100" s="19">
        <v>2</v>
      </c>
      <c r="K100" s="19">
        <v>6</v>
      </c>
      <c r="L100" s="19">
        <v>3</v>
      </c>
      <c r="M100" s="19">
        <v>3</v>
      </c>
      <c r="N100" s="51"/>
      <c r="O100" s="19">
        <v>7</v>
      </c>
      <c r="P100" s="12">
        <f>RawData!P100</f>
        <v>6</v>
      </c>
      <c r="Q100" s="12">
        <f>RawData!Q100</f>
        <v>0</v>
      </c>
      <c r="R100" s="12">
        <f>RawData!R100</f>
        <v>0</v>
      </c>
      <c r="S100" s="12">
        <f>RawData!S100</f>
        <v>0</v>
      </c>
      <c r="T100" s="12">
        <f>RawData!T100</f>
        <v>0</v>
      </c>
      <c r="U100" s="12">
        <f>RawData!U100</f>
        <v>0</v>
      </c>
      <c r="V100" s="12">
        <f>RawData!V100</f>
        <v>0</v>
      </c>
      <c r="W100" s="12">
        <f>RawData!W100</f>
        <v>0</v>
      </c>
      <c r="X100" s="12">
        <f>RawData!X100</f>
        <v>0</v>
      </c>
      <c r="Y100" s="12">
        <f>RawData!Y100</f>
        <v>0</v>
      </c>
      <c r="Z100" s="11" t="s">
        <v>6</v>
      </c>
      <c r="AA100" s="21">
        <f t="shared" si="23"/>
        <v>5</v>
      </c>
      <c r="AB100" s="54"/>
    </row>
    <row r="101" spans="1:28" x14ac:dyDescent="0.25">
      <c r="A101" s="54"/>
      <c r="B101" s="11" t="s">
        <v>7</v>
      </c>
      <c r="C101" s="12">
        <v>3</v>
      </c>
      <c r="D101" s="19">
        <v>2</v>
      </c>
      <c r="E101" s="19">
        <v>1</v>
      </c>
      <c r="F101" s="19">
        <v>2</v>
      </c>
      <c r="G101" s="19">
        <v>2</v>
      </c>
      <c r="H101" s="19">
        <v>1</v>
      </c>
      <c r="I101" s="19">
        <v>4</v>
      </c>
      <c r="J101" s="19">
        <v>2</v>
      </c>
      <c r="K101" s="19">
        <v>0</v>
      </c>
      <c r="L101" s="19">
        <v>4</v>
      </c>
      <c r="M101" s="19">
        <v>2</v>
      </c>
      <c r="N101" s="51"/>
      <c r="O101" s="19">
        <v>2</v>
      </c>
      <c r="P101" s="12">
        <f>RawData!P101</f>
        <v>2</v>
      </c>
      <c r="Q101" s="12">
        <f>RawData!Q101</f>
        <v>0</v>
      </c>
      <c r="R101" s="12">
        <f>RawData!R101</f>
        <v>0</v>
      </c>
      <c r="S101" s="12">
        <f>RawData!S101</f>
        <v>0</v>
      </c>
      <c r="T101" s="12">
        <f>RawData!T101</f>
        <v>0</v>
      </c>
      <c r="U101" s="12">
        <f>RawData!U101</f>
        <v>0</v>
      </c>
      <c r="V101" s="12">
        <f>RawData!V101</f>
        <v>0</v>
      </c>
      <c r="W101" s="12">
        <f>RawData!W101</f>
        <v>0</v>
      </c>
      <c r="X101" s="12">
        <f>RawData!X101</f>
        <v>0</v>
      </c>
      <c r="Y101" s="12">
        <f>RawData!Y101</f>
        <v>0</v>
      </c>
      <c r="Z101" s="11" t="s">
        <v>7</v>
      </c>
      <c r="AA101" s="21">
        <f t="shared" si="23"/>
        <v>2</v>
      </c>
      <c r="AB101" s="54"/>
    </row>
    <row r="102" spans="1:28" x14ac:dyDescent="0.25">
      <c r="A102" s="54"/>
      <c r="B102" s="11" t="s">
        <v>8</v>
      </c>
      <c r="C102" s="12">
        <f>C98-C99</f>
        <v>-169</v>
      </c>
      <c r="D102" s="12">
        <f t="shared" ref="D102:O102" si="34">D98-D99</f>
        <v>-288</v>
      </c>
      <c r="E102" s="12">
        <f t="shared" si="34"/>
        <v>379</v>
      </c>
      <c r="F102" s="12">
        <f t="shared" si="34"/>
        <v>-68</v>
      </c>
      <c r="G102" s="12">
        <f t="shared" si="34"/>
        <v>118</v>
      </c>
      <c r="H102" s="12">
        <f t="shared" si="34"/>
        <v>544</v>
      </c>
      <c r="I102" s="12">
        <f t="shared" si="34"/>
        <v>-284</v>
      </c>
      <c r="J102" s="12">
        <f t="shared" si="34"/>
        <v>-2</v>
      </c>
      <c r="K102" s="12">
        <f t="shared" si="34"/>
        <v>486</v>
      </c>
      <c r="L102" s="12">
        <f t="shared" si="34"/>
        <v>-33</v>
      </c>
      <c r="M102" s="12">
        <f t="shared" si="34"/>
        <v>-12</v>
      </c>
      <c r="N102" s="51"/>
      <c r="O102" s="12">
        <f t="shared" si="34"/>
        <v>199</v>
      </c>
      <c r="P102" s="12">
        <f>RawData!P102</f>
        <v>113</v>
      </c>
      <c r="Q102" s="12">
        <f>RawData!Q102</f>
        <v>0</v>
      </c>
      <c r="R102" s="12">
        <f>RawData!R102</f>
        <v>0</v>
      </c>
      <c r="S102" s="12">
        <f>RawData!S102</f>
        <v>0</v>
      </c>
      <c r="T102" s="12">
        <f>RawData!T102</f>
        <v>0</v>
      </c>
      <c r="U102" s="12">
        <f>RawData!U102</f>
        <v>0</v>
      </c>
      <c r="V102" s="12">
        <f>RawData!V102</f>
        <v>0</v>
      </c>
      <c r="W102" s="12">
        <f>RawData!W102</f>
        <v>0</v>
      </c>
      <c r="X102" s="12">
        <f>RawData!X102</f>
        <v>0</v>
      </c>
      <c r="Y102" s="12">
        <f>RawData!Y102</f>
        <v>0</v>
      </c>
      <c r="Z102" s="11" t="s">
        <v>8</v>
      </c>
      <c r="AA102" s="21">
        <f t="shared" si="23"/>
        <v>150.6</v>
      </c>
      <c r="AB102" s="54"/>
    </row>
    <row r="103" spans="1:28" x14ac:dyDescent="0.25">
      <c r="A103" s="55"/>
      <c r="B103" s="14" t="s">
        <v>9</v>
      </c>
      <c r="C103" s="15">
        <f>ROUND(-100+(C98/C99)*100,2)</f>
        <v>-11.12</v>
      </c>
      <c r="D103" s="15">
        <f t="shared" ref="D103:O103" si="35">ROUND(-100+(D98/D99)*100,2)</f>
        <v>-18.399999999999999</v>
      </c>
      <c r="E103" s="15">
        <f t="shared" si="35"/>
        <v>27.99</v>
      </c>
      <c r="F103" s="15">
        <f t="shared" si="35"/>
        <v>-4.58</v>
      </c>
      <c r="G103" s="15">
        <f t="shared" si="35"/>
        <v>7.88</v>
      </c>
      <c r="H103" s="15">
        <f t="shared" si="35"/>
        <v>42.57</v>
      </c>
      <c r="I103" s="15">
        <f t="shared" si="35"/>
        <v>-17.399999999999999</v>
      </c>
      <c r="J103" s="15">
        <f t="shared" si="35"/>
        <v>-0.14000000000000001</v>
      </c>
      <c r="K103" s="15">
        <f t="shared" si="35"/>
        <v>35.840000000000003</v>
      </c>
      <c r="L103" s="15">
        <f t="shared" si="35"/>
        <v>-2.09</v>
      </c>
      <c r="M103" s="15">
        <f t="shared" si="35"/>
        <v>-0.83</v>
      </c>
      <c r="N103" s="52"/>
      <c r="O103" s="15">
        <f t="shared" si="35"/>
        <v>13.47</v>
      </c>
      <c r="P103" s="12">
        <f>RawData!P103</f>
        <v>7.38</v>
      </c>
      <c r="Q103" s="12">
        <f>RawData!Q103</f>
        <v>0</v>
      </c>
      <c r="R103" s="12">
        <f>RawData!R103</f>
        <v>0</v>
      </c>
      <c r="S103" s="12">
        <f>RawData!S103</f>
        <v>0</v>
      </c>
      <c r="T103" s="12">
        <f>RawData!T103</f>
        <v>0</v>
      </c>
      <c r="U103" s="12">
        <f>RawData!U103</f>
        <v>0</v>
      </c>
      <c r="V103" s="12">
        <f>RawData!V103</f>
        <v>0</v>
      </c>
      <c r="W103" s="12">
        <f>RawData!W103</f>
        <v>0</v>
      </c>
      <c r="X103" s="12">
        <f>RawData!X103</f>
        <v>0</v>
      </c>
      <c r="Y103" s="12">
        <f>RawData!Y103</f>
        <v>0</v>
      </c>
      <c r="Z103" s="14" t="s">
        <v>9</v>
      </c>
      <c r="AA103" s="21">
        <f t="shared" si="23"/>
        <v>10.75</v>
      </c>
      <c r="AB103" s="55"/>
    </row>
    <row r="104" spans="1:28" x14ac:dyDescent="0.25">
      <c r="A104" s="53" t="s">
        <v>24</v>
      </c>
      <c r="B104" s="8" t="s">
        <v>4</v>
      </c>
      <c r="C104" s="9">
        <v>1746</v>
      </c>
      <c r="D104" s="9">
        <v>1488</v>
      </c>
      <c r="E104" s="9">
        <v>1140</v>
      </c>
      <c r="F104" s="9">
        <v>1450</v>
      </c>
      <c r="G104" s="9">
        <v>1491</v>
      </c>
      <c r="H104" s="9">
        <v>1278</v>
      </c>
      <c r="I104" s="9">
        <v>1332</v>
      </c>
      <c r="J104" s="9">
        <v>1503</v>
      </c>
      <c r="K104" s="9">
        <v>1527</v>
      </c>
      <c r="L104" s="9">
        <v>1584</v>
      </c>
      <c r="M104" s="50" t="s">
        <v>28</v>
      </c>
      <c r="N104" s="9">
        <v>1671</v>
      </c>
      <c r="O104" s="9">
        <v>1474</v>
      </c>
      <c r="P104" s="9">
        <f>RawData!P104</f>
        <v>1439</v>
      </c>
      <c r="Q104" s="9">
        <f>RawData!Q104</f>
        <v>0</v>
      </c>
      <c r="R104" s="9">
        <f>RawData!R104</f>
        <v>0</v>
      </c>
      <c r="S104" s="9">
        <f>RawData!S104</f>
        <v>0</v>
      </c>
      <c r="T104" s="9">
        <f>RawData!T104</f>
        <v>0</v>
      </c>
      <c r="U104" s="9">
        <f>RawData!U104</f>
        <v>0</v>
      </c>
      <c r="V104" s="9">
        <f>RawData!V104</f>
        <v>0</v>
      </c>
      <c r="W104" s="9">
        <f>RawData!W104</f>
        <v>0</v>
      </c>
      <c r="X104" s="9">
        <f>RawData!X104</f>
        <v>0</v>
      </c>
      <c r="Y104" s="9">
        <f>RawData!Y104</f>
        <v>0</v>
      </c>
      <c r="Z104" s="8" t="s">
        <v>4</v>
      </c>
      <c r="AA104" s="21">
        <f t="shared" si="23"/>
        <v>1539</v>
      </c>
      <c r="AB104" s="53" t="s">
        <v>24</v>
      </c>
    </row>
    <row r="105" spans="1:28" x14ac:dyDescent="0.25">
      <c r="A105" s="54"/>
      <c r="B105" s="11" t="s">
        <v>5</v>
      </c>
      <c r="C105" s="12">
        <v>1271</v>
      </c>
      <c r="D105" s="12">
        <v>1511</v>
      </c>
      <c r="E105" s="19">
        <v>1707</v>
      </c>
      <c r="F105" s="19">
        <v>1673</v>
      </c>
      <c r="G105" s="19">
        <v>1594</v>
      </c>
      <c r="H105" s="19">
        <v>1822</v>
      </c>
      <c r="I105" s="19">
        <v>1603</v>
      </c>
      <c r="J105" s="19">
        <v>1497</v>
      </c>
      <c r="K105" s="19">
        <v>1453</v>
      </c>
      <c r="L105" s="19">
        <v>1522</v>
      </c>
      <c r="M105" s="51"/>
      <c r="N105" s="19">
        <v>1727</v>
      </c>
      <c r="O105" s="19">
        <v>1461</v>
      </c>
      <c r="P105" s="12">
        <f>RawData!P105</f>
        <v>1618</v>
      </c>
      <c r="Q105" s="12">
        <f>RawData!Q105</f>
        <v>0</v>
      </c>
      <c r="R105" s="12">
        <f>RawData!R105</f>
        <v>0</v>
      </c>
      <c r="S105" s="12">
        <f>RawData!S105</f>
        <v>0</v>
      </c>
      <c r="T105" s="12">
        <f>RawData!T105</f>
        <v>0</v>
      </c>
      <c r="U105" s="12">
        <f>RawData!U105</f>
        <v>0</v>
      </c>
      <c r="V105" s="12">
        <f>RawData!V105</f>
        <v>0</v>
      </c>
      <c r="W105" s="12">
        <f>RawData!W105</f>
        <v>0</v>
      </c>
      <c r="X105" s="12">
        <f>RawData!X105</f>
        <v>0</v>
      </c>
      <c r="Y105" s="12">
        <f>RawData!Y105</f>
        <v>0</v>
      </c>
      <c r="Z105" s="11" t="s">
        <v>5</v>
      </c>
      <c r="AA105" s="21">
        <f t="shared" si="23"/>
        <v>1556.2</v>
      </c>
      <c r="AB105" s="54"/>
    </row>
    <row r="106" spans="1:28" x14ac:dyDescent="0.25">
      <c r="A106" s="54"/>
      <c r="B106" s="11" t="s">
        <v>6</v>
      </c>
      <c r="C106" s="12">
        <v>5</v>
      </c>
      <c r="D106" s="12">
        <v>4</v>
      </c>
      <c r="E106" s="19">
        <v>1</v>
      </c>
      <c r="F106" s="19">
        <v>3</v>
      </c>
      <c r="G106" s="19">
        <v>2</v>
      </c>
      <c r="H106" s="19">
        <v>1</v>
      </c>
      <c r="I106" s="19">
        <v>2</v>
      </c>
      <c r="J106" s="19">
        <v>1</v>
      </c>
      <c r="K106" s="19">
        <v>2</v>
      </c>
      <c r="L106" s="19">
        <v>3</v>
      </c>
      <c r="M106" s="51"/>
      <c r="N106" s="19">
        <v>4</v>
      </c>
      <c r="O106" s="19">
        <v>2</v>
      </c>
      <c r="P106" s="12">
        <f>RawData!P106</f>
        <v>4</v>
      </c>
      <c r="Q106" s="12">
        <f>RawData!Q106</f>
        <v>0</v>
      </c>
      <c r="R106" s="12">
        <f>RawData!R106</f>
        <v>0</v>
      </c>
      <c r="S106" s="12">
        <f>RawData!S106</f>
        <v>0</v>
      </c>
      <c r="T106" s="12">
        <f>RawData!T106</f>
        <v>0</v>
      </c>
      <c r="U106" s="12">
        <f>RawData!U106</f>
        <v>0</v>
      </c>
      <c r="V106" s="12">
        <f>RawData!V106</f>
        <v>0</v>
      </c>
      <c r="W106" s="12">
        <f>RawData!W106</f>
        <v>0</v>
      </c>
      <c r="X106" s="12">
        <f>RawData!X106</f>
        <v>0</v>
      </c>
      <c r="Y106" s="12">
        <f>RawData!Y106</f>
        <v>0</v>
      </c>
      <c r="Z106" s="11" t="s">
        <v>6</v>
      </c>
      <c r="AA106" s="21">
        <f t="shared" si="23"/>
        <v>3</v>
      </c>
      <c r="AB106" s="54"/>
    </row>
    <row r="107" spans="1:28" x14ac:dyDescent="0.25">
      <c r="A107" s="54"/>
      <c r="B107" s="11" t="s">
        <v>7</v>
      </c>
      <c r="C107" s="12">
        <v>1</v>
      </c>
      <c r="D107" s="19">
        <v>3</v>
      </c>
      <c r="E107" s="19">
        <v>5</v>
      </c>
      <c r="F107" s="19">
        <v>3</v>
      </c>
      <c r="G107" s="19">
        <v>2</v>
      </c>
      <c r="H107" s="19">
        <v>7</v>
      </c>
      <c r="I107" s="19">
        <v>4</v>
      </c>
      <c r="J107" s="19">
        <v>1</v>
      </c>
      <c r="K107" s="19">
        <v>2</v>
      </c>
      <c r="L107" s="19">
        <v>5</v>
      </c>
      <c r="M107" s="51"/>
      <c r="N107" s="19">
        <v>4</v>
      </c>
      <c r="O107" s="19">
        <v>1</v>
      </c>
      <c r="P107" s="12">
        <f>RawData!P107</f>
        <v>4</v>
      </c>
      <c r="Q107" s="12">
        <f>RawData!Q107</f>
        <v>0</v>
      </c>
      <c r="R107" s="12">
        <f>RawData!R107</f>
        <v>0</v>
      </c>
      <c r="S107" s="12">
        <f>RawData!S107</f>
        <v>0</v>
      </c>
      <c r="T107" s="12">
        <f>RawData!T107</f>
        <v>0</v>
      </c>
      <c r="U107" s="12">
        <f>RawData!U107</f>
        <v>0</v>
      </c>
      <c r="V107" s="12">
        <f>RawData!V107</f>
        <v>0</v>
      </c>
      <c r="W107" s="12">
        <f>RawData!W107</f>
        <v>0</v>
      </c>
      <c r="X107" s="12">
        <f>RawData!X107</f>
        <v>0</v>
      </c>
      <c r="Y107" s="12">
        <f>RawData!Y107</f>
        <v>0</v>
      </c>
      <c r="Z107" s="11" t="s">
        <v>7</v>
      </c>
      <c r="AA107" s="21">
        <f t="shared" si="23"/>
        <v>3.2</v>
      </c>
      <c r="AB107" s="54"/>
    </row>
    <row r="108" spans="1:28" x14ac:dyDescent="0.25">
      <c r="A108" s="54"/>
      <c r="B108" s="11" t="s">
        <v>8</v>
      </c>
      <c r="C108" s="12">
        <f>C104-C105</f>
        <v>475</v>
      </c>
      <c r="D108" s="12">
        <f t="shared" ref="D108:O108" si="36">D104-D105</f>
        <v>-23</v>
      </c>
      <c r="E108" s="12">
        <f t="shared" si="36"/>
        <v>-567</v>
      </c>
      <c r="F108" s="12">
        <f t="shared" si="36"/>
        <v>-223</v>
      </c>
      <c r="G108" s="12">
        <f t="shared" si="36"/>
        <v>-103</v>
      </c>
      <c r="H108" s="12">
        <f t="shared" si="36"/>
        <v>-544</v>
      </c>
      <c r="I108" s="12">
        <f t="shared" si="36"/>
        <v>-271</v>
      </c>
      <c r="J108" s="12">
        <f t="shared" si="36"/>
        <v>6</v>
      </c>
      <c r="K108" s="12">
        <f t="shared" si="36"/>
        <v>74</v>
      </c>
      <c r="L108" s="12">
        <f t="shared" si="36"/>
        <v>62</v>
      </c>
      <c r="M108" s="51"/>
      <c r="N108" s="12">
        <f t="shared" si="36"/>
        <v>-56</v>
      </c>
      <c r="O108" s="12">
        <f t="shared" si="36"/>
        <v>13</v>
      </c>
      <c r="P108" s="12">
        <f>RawData!P108</f>
        <v>-179</v>
      </c>
      <c r="Q108" s="12">
        <f>RawData!Q108</f>
        <v>0</v>
      </c>
      <c r="R108" s="12">
        <f>RawData!R108</f>
        <v>0</v>
      </c>
      <c r="S108" s="12">
        <f>RawData!S108</f>
        <v>0</v>
      </c>
      <c r="T108" s="12">
        <f>RawData!T108</f>
        <v>0</v>
      </c>
      <c r="U108" s="12">
        <f>RawData!U108</f>
        <v>0</v>
      </c>
      <c r="V108" s="12">
        <f>RawData!V108</f>
        <v>0</v>
      </c>
      <c r="W108" s="12">
        <f>RawData!W108</f>
        <v>0</v>
      </c>
      <c r="X108" s="12">
        <f>RawData!X108</f>
        <v>0</v>
      </c>
      <c r="Y108" s="12">
        <f>RawData!Y108</f>
        <v>0</v>
      </c>
      <c r="Z108" s="11" t="s">
        <v>8</v>
      </c>
      <c r="AA108" s="21">
        <f t="shared" si="23"/>
        <v>-17.2</v>
      </c>
      <c r="AB108" s="54"/>
    </row>
    <row r="109" spans="1:28" x14ac:dyDescent="0.25">
      <c r="A109" s="55"/>
      <c r="B109" s="14" t="s">
        <v>9</v>
      </c>
      <c r="C109" s="15">
        <f>ROUND(-100+(C104/C105)*100,2)</f>
        <v>37.369999999999997</v>
      </c>
      <c r="D109" s="15">
        <f t="shared" ref="D109:O109" si="37">ROUND(-100+(D104/D105)*100,2)</f>
        <v>-1.52</v>
      </c>
      <c r="E109" s="15">
        <f t="shared" si="37"/>
        <v>-33.22</v>
      </c>
      <c r="F109" s="15">
        <f t="shared" si="37"/>
        <v>-13.33</v>
      </c>
      <c r="G109" s="15">
        <f t="shared" si="37"/>
        <v>-6.46</v>
      </c>
      <c r="H109" s="15">
        <f t="shared" si="37"/>
        <v>-29.86</v>
      </c>
      <c r="I109" s="15">
        <f t="shared" si="37"/>
        <v>-16.91</v>
      </c>
      <c r="J109" s="15">
        <f t="shared" si="37"/>
        <v>0.4</v>
      </c>
      <c r="K109" s="15">
        <f t="shared" si="37"/>
        <v>5.09</v>
      </c>
      <c r="L109" s="15">
        <f t="shared" si="37"/>
        <v>4.07</v>
      </c>
      <c r="M109" s="52"/>
      <c r="N109" s="15">
        <f t="shared" si="37"/>
        <v>-3.24</v>
      </c>
      <c r="O109" s="15">
        <f t="shared" si="37"/>
        <v>0.89</v>
      </c>
      <c r="P109" s="15">
        <f>RawData!P109</f>
        <v>-11.06</v>
      </c>
      <c r="Q109" s="15">
        <f>RawData!Q109</f>
        <v>0</v>
      </c>
      <c r="R109" s="15">
        <f>RawData!R109</f>
        <v>0</v>
      </c>
      <c r="S109" s="15">
        <f>RawData!S109</f>
        <v>0</v>
      </c>
      <c r="T109" s="15">
        <f>RawData!T109</f>
        <v>0</v>
      </c>
      <c r="U109" s="15">
        <f>RawData!U109</f>
        <v>0</v>
      </c>
      <c r="V109" s="15">
        <f>RawData!V109</f>
        <v>0</v>
      </c>
      <c r="W109" s="15">
        <f>RawData!W109</f>
        <v>0</v>
      </c>
      <c r="X109" s="15">
        <f>RawData!X109</f>
        <v>0</v>
      </c>
      <c r="Y109" s="15">
        <f>RawData!Y109</f>
        <v>0</v>
      </c>
      <c r="Z109" s="14" t="s">
        <v>9</v>
      </c>
      <c r="AA109" s="21">
        <f t="shared" si="23"/>
        <v>-0.85</v>
      </c>
      <c r="AB109" s="55"/>
    </row>
    <row r="110" spans="1:28" x14ac:dyDescent="0.25">
      <c r="C110" s="25">
        <f>SUM(C104,C98,C92,C86,C80,C74,C68,C62,C56,C50,C44,C38,C32,C26,C20,C14,C8,C2)</f>
        <v>26084</v>
      </c>
      <c r="D110" s="25">
        <f t="shared" ref="D110:Y111" si="38">SUM(D104,D98,D92,D86,D80,D74,D68,D62,D56,D50,D44,D38,D32,D26,D20,D14,D8,D2)</f>
        <v>26387</v>
      </c>
      <c r="E110" s="25">
        <f t="shared" si="38"/>
        <v>26986</v>
      </c>
      <c r="F110" s="25">
        <f t="shared" si="38"/>
        <v>27277</v>
      </c>
      <c r="G110" s="25">
        <f t="shared" si="38"/>
        <v>27520</v>
      </c>
      <c r="H110" s="25">
        <f t="shared" si="38"/>
        <v>27202</v>
      </c>
      <c r="I110" s="25">
        <f t="shared" si="38"/>
        <v>28074</v>
      </c>
      <c r="J110" s="25">
        <f t="shared" si="38"/>
        <v>27787</v>
      </c>
      <c r="K110" s="25">
        <f t="shared" si="38"/>
        <v>28529</v>
      </c>
      <c r="L110" s="25">
        <f t="shared" si="38"/>
        <v>28010</v>
      </c>
      <c r="M110" s="25">
        <f t="shared" si="38"/>
        <v>18821</v>
      </c>
      <c r="N110" s="25">
        <f t="shared" si="38"/>
        <v>19087</v>
      </c>
      <c r="O110" s="25">
        <f t="shared" si="38"/>
        <v>18471</v>
      </c>
      <c r="P110" s="25">
        <f t="shared" si="38"/>
        <v>27921</v>
      </c>
      <c r="Q110" s="25">
        <f t="shared" si="38"/>
        <v>0</v>
      </c>
      <c r="R110" s="25">
        <f t="shared" si="38"/>
        <v>0</v>
      </c>
      <c r="S110" s="25">
        <f t="shared" si="38"/>
        <v>0</v>
      </c>
      <c r="T110" s="25">
        <f t="shared" si="38"/>
        <v>0</v>
      </c>
      <c r="U110" s="25">
        <f t="shared" si="38"/>
        <v>0</v>
      </c>
      <c r="V110" s="25">
        <f t="shared" si="38"/>
        <v>0</v>
      </c>
      <c r="W110" s="25">
        <f t="shared" si="38"/>
        <v>0</v>
      </c>
      <c r="X110" s="25">
        <f t="shared" si="38"/>
        <v>0</v>
      </c>
      <c r="Y110" s="25">
        <f t="shared" si="38"/>
        <v>0</v>
      </c>
    </row>
    <row r="111" spans="1:28" x14ac:dyDescent="0.25">
      <c r="C111" s="25">
        <f>SUM(C105,C99,C93,C87,C81,C75,C69,C63,C57,C51,C45,C39,C33,C27,C21,C15,C9,C3)</f>
        <v>26084</v>
      </c>
      <c r="D111" s="25">
        <f t="shared" si="38"/>
        <v>26387</v>
      </c>
      <c r="E111" s="25">
        <f t="shared" si="38"/>
        <v>26986</v>
      </c>
      <c r="F111" s="25">
        <f t="shared" si="38"/>
        <v>27277</v>
      </c>
      <c r="G111" s="25">
        <f t="shared" si="38"/>
        <v>27520</v>
      </c>
      <c r="H111" s="25">
        <f t="shared" si="38"/>
        <v>27202</v>
      </c>
      <c r="I111" s="25">
        <f t="shared" si="38"/>
        <v>28074</v>
      </c>
      <c r="J111" s="25">
        <f t="shared" si="38"/>
        <v>27787</v>
      </c>
      <c r="K111" s="25">
        <f t="shared" si="38"/>
        <v>28529</v>
      </c>
      <c r="L111" s="25">
        <f t="shared" si="38"/>
        <v>28010</v>
      </c>
      <c r="M111" s="25">
        <f t="shared" si="38"/>
        <v>18821</v>
      </c>
      <c r="N111" s="25">
        <f t="shared" si="38"/>
        <v>19087</v>
      </c>
      <c r="O111" s="25">
        <f t="shared" si="38"/>
        <v>18471</v>
      </c>
      <c r="P111" s="25">
        <f t="shared" si="38"/>
        <v>27921</v>
      </c>
      <c r="Q111" s="25">
        <f t="shared" si="38"/>
        <v>0</v>
      </c>
      <c r="R111" s="25">
        <f t="shared" si="38"/>
        <v>0</v>
      </c>
      <c r="S111" s="25">
        <f t="shared" si="38"/>
        <v>0</v>
      </c>
      <c r="T111" s="25">
        <f t="shared" si="38"/>
        <v>0</v>
      </c>
      <c r="U111" s="25">
        <f t="shared" si="38"/>
        <v>0</v>
      </c>
      <c r="V111" s="25">
        <f t="shared" si="38"/>
        <v>0</v>
      </c>
      <c r="W111" s="25">
        <f t="shared" si="38"/>
        <v>0</v>
      </c>
      <c r="X111" s="25">
        <f t="shared" si="38"/>
        <v>0</v>
      </c>
      <c r="Y111" s="25">
        <f t="shared" si="38"/>
        <v>0</v>
      </c>
    </row>
  </sheetData>
  <mergeCells count="54">
    <mergeCell ref="A2:A7"/>
    <mergeCell ref="O2:O7"/>
    <mergeCell ref="AB2:AB7"/>
    <mergeCell ref="A8:A13"/>
    <mergeCell ref="M8:M13"/>
    <mergeCell ref="AB8:AB13"/>
    <mergeCell ref="A14:A19"/>
    <mergeCell ref="O14:O19"/>
    <mergeCell ref="AB14:AB19"/>
    <mergeCell ref="A20:A25"/>
    <mergeCell ref="O20:O25"/>
    <mergeCell ref="AB20:AB25"/>
    <mergeCell ref="A26:A31"/>
    <mergeCell ref="O26:O31"/>
    <mergeCell ref="AB26:AB31"/>
    <mergeCell ref="A32:A37"/>
    <mergeCell ref="M32:M37"/>
    <mergeCell ref="AB32:AB37"/>
    <mergeCell ref="A38:A43"/>
    <mergeCell ref="N38:N43"/>
    <mergeCell ref="AB38:AB43"/>
    <mergeCell ref="A44:A49"/>
    <mergeCell ref="O44:O49"/>
    <mergeCell ref="AB44:AB49"/>
    <mergeCell ref="A50:A55"/>
    <mergeCell ref="O50:O55"/>
    <mergeCell ref="AB50:AB55"/>
    <mergeCell ref="A56:A61"/>
    <mergeCell ref="M56:M61"/>
    <mergeCell ref="AB56:AB61"/>
    <mergeCell ref="A62:A67"/>
    <mergeCell ref="N62:N67"/>
    <mergeCell ref="AB62:AB67"/>
    <mergeCell ref="A68:A73"/>
    <mergeCell ref="N68:N73"/>
    <mergeCell ref="AB68:AB73"/>
    <mergeCell ref="A74:A79"/>
    <mergeCell ref="M74:M79"/>
    <mergeCell ref="AB74:AB79"/>
    <mergeCell ref="A80:A85"/>
    <mergeCell ref="M80:M85"/>
    <mergeCell ref="AB80:AB85"/>
    <mergeCell ref="A86:A91"/>
    <mergeCell ref="N86:N91"/>
    <mergeCell ref="AB86:AB91"/>
    <mergeCell ref="A92:A97"/>
    <mergeCell ref="N92:N97"/>
    <mergeCell ref="AB92:AB97"/>
    <mergeCell ref="A98:A103"/>
    <mergeCell ref="N98:N103"/>
    <mergeCell ref="AB98:AB103"/>
    <mergeCell ref="A104:A109"/>
    <mergeCell ref="M104:M109"/>
    <mergeCell ref="AB104:AB10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zoomScale="80" zoomScaleNormal="80" workbookViewId="0"/>
  </sheetViews>
  <sheetFormatPr defaultRowHeight="15" x14ac:dyDescent="0.25"/>
  <cols>
    <col min="2" max="19" width="9.85546875" style="1" customWidth="1"/>
  </cols>
  <sheetData>
    <row r="1" spans="1:20" x14ac:dyDescent="0.25">
      <c r="A1" s="22" t="s">
        <v>27</v>
      </c>
      <c r="B1" s="23" t="s">
        <v>1</v>
      </c>
      <c r="C1" s="23" t="s">
        <v>2</v>
      </c>
      <c r="D1" s="23" t="s">
        <v>3</v>
      </c>
      <c r="E1" s="23" t="s">
        <v>29</v>
      </c>
      <c r="F1" s="24" t="s">
        <v>11</v>
      </c>
      <c r="G1" s="24" t="s">
        <v>12</v>
      </c>
      <c r="H1" s="23" t="s">
        <v>13</v>
      </c>
      <c r="I1" s="23" t="s">
        <v>14</v>
      </c>
      <c r="J1" s="23" t="s">
        <v>15</v>
      </c>
      <c r="K1" s="23" t="s">
        <v>16</v>
      </c>
      <c r="L1" s="23" t="s">
        <v>30</v>
      </c>
      <c r="M1" s="23" t="s">
        <v>31</v>
      </c>
      <c r="N1" s="23" t="s">
        <v>21</v>
      </c>
      <c r="O1" s="23" t="s">
        <v>19</v>
      </c>
      <c r="P1" s="23" t="s">
        <v>20</v>
      </c>
      <c r="Q1" s="23" t="s">
        <v>22</v>
      </c>
      <c r="R1" s="23" t="s">
        <v>23</v>
      </c>
      <c r="S1" s="23" t="s">
        <v>32</v>
      </c>
    </row>
    <row r="2" spans="1:20" x14ac:dyDescent="0.25">
      <c r="A2" s="8" t="s">
        <v>4</v>
      </c>
      <c r="B2" s="1">
        <f>RawDataL5!AA2</f>
        <v>1559.2</v>
      </c>
      <c r="C2" s="1">
        <f>RawDataL5!AA8</f>
        <v>1372.4</v>
      </c>
      <c r="D2" s="1">
        <f>RawDataL5!AA14</f>
        <v>1555.2</v>
      </c>
      <c r="E2" s="1">
        <f>RawDataL5!AA20</f>
        <v>1707.4</v>
      </c>
      <c r="F2" s="1">
        <f>RawDataL5!AA26</f>
        <v>1622</v>
      </c>
      <c r="G2" s="1">
        <f>RawDataL5!AA32</f>
        <v>1685</v>
      </c>
      <c r="H2" s="1">
        <f>RawDataL5!AA38</f>
        <v>1667.4</v>
      </c>
      <c r="I2" s="1">
        <f>RawDataL5!AA44</f>
        <v>1490.8</v>
      </c>
      <c r="J2" s="1">
        <f>RawDataL5!AA50</f>
        <v>1464.8</v>
      </c>
      <c r="K2" s="1">
        <f>RawDataL5!AA56</f>
        <v>1581.6</v>
      </c>
      <c r="L2" s="1">
        <f>RawDataL5!AA62</f>
        <v>1472</v>
      </c>
      <c r="M2" s="1">
        <f>RawDataL5!AA68</f>
        <v>1626.8</v>
      </c>
      <c r="N2" s="1">
        <f>RawDataL5!AA74</f>
        <v>1632.4</v>
      </c>
      <c r="O2" s="1">
        <f>RawDataL5!AA80</f>
        <v>1548.8</v>
      </c>
      <c r="P2" s="1">
        <f>RawDataL5!AA86</f>
        <v>1419</v>
      </c>
      <c r="Q2" s="1">
        <f>RawDataL5!AA92</f>
        <v>1595.4</v>
      </c>
      <c r="R2" s="1">
        <f>RawDataL5!AA98</f>
        <v>1628.6</v>
      </c>
      <c r="S2" s="1">
        <f>RawDataL5!AA104</f>
        <v>1539</v>
      </c>
      <c r="T2" s="20">
        <f>AVERAGE(B2:S2)</f>
        <v>1564.8777777777777</v>
      </c>
    </row>
    <row r="3" spans="1:20" x14ac:dyDescent="0.25">
      <c r="A3" s="11" t="s">
        <v>5</v>
      </c>
      <c r="B3" s="1">
        <f>RawDataL5!AA3</f>
        <v>1573.4</v>
      </c>
      <c r="C3" s="1">
        <f>RawDataL5!AA9</f>
        <v>1641.4</v>
      </c>
      <c r="D3" s="1">
        <f>RawDataL5!AA15</f>
        <v>1442</v>
      </c>
      <c r="E3" s="1">
        <f>RawDataL5!AA21</f>
        <v>1535</v>
      </c>
      <c r="F3" s="1">
        <f>RawDataL5!AA27</f>
        <v>1568.4</v>
      </c>
      <c r="G3" s="1">
        <f>RawDataL5!AA33</f>
        <v>1516.8</v>
      </c>
      <c r="H3" s="1">
        <f>RawDataL5!AA39</f>
        <v>1479.2</v>
      </c>
      <c r="I3" s="1">
        <f>RawDataL5!AA45</f>
        <v>1703.2</v>
      </c>
      <c r="J3" s="1">
        <f>RawDataL5!AA51</f>
        <v>1762.6</v>
      </c>
      <c r="K3" s="1">
        <f>RawDataL5!AA57</f>
        <v>1504.4</v>
      </c>
      <c r="L3" s="1">
        <f>RawDataL5!AA63</f>
        <v>1719</v>
      </c>
      <c r="M3" s="1">
        <f>RawDataL5!AA69</f>
        <v>1447.2</v>
      </c>
      <c r="N3" s="1">
        <f>RawDataL5!AA75</f>
        <v>1575.2</v>
      </c>
      <c r="O3" s="1">
        <f>RawDataL5!AA81</f>
        <v>1513.8</v>
      </c>
      <c r="P3" s="1">
        <f>RawDataL5!AA87</f>
        <v>1600.4</v>
      </c>
      <c r="Q3" s="1">
        <f>RawDataL5!AA93</f>
        <v>1551.6</v>
      </c>
      <c r="R3" s="1">
        <f>RawDataL5!AA99</f>
        <v>1478</v>
      </c>
      <c r="S3" s="1">
        <f>RawDataL5!AA105</f>
        <v>1556.2</v>
      </c>
      <c r="T3" s="20">
        <f t="shared" ref="T3:T5" si="0">AVERAGE(B3:S3)</f>
        <v>1564.877777777778</v>
      </c>
    </row>
    <row r="4" spans="1:20" x14ac:dyDescent="0.25">
      <c r="A4" s="11" t="s">
        <v>6</v>
      </c>
      <c r="B4" s="1">
        <f>RawDataL5!AA4</f>
        <v>3.4</v>
      </c>
      <c r="C4" s="1">
        <f>RawDataL5!AA10</f>
        <v>1.2</v>
      </c>
      <c r="D4" s="1">
        <f>RawDataL5!AA16</f>
        <v>3.4</v>
      </c>
      <c r="E4" s="1">
        <f>RawDataL5!AA22</f>
        <v>4.2</v>
      </c>
      <c r="F4" s="1">
        <f>RawDataL5!AA28</f>
        <v>3.8</v>
      </c>
      <c r="G4" s="1">
        <f>RawDataL5!AA34</f>
        <v>5.4</v>
      </c>
      <c r="H4" s="1">
        <f>RawDataL5!AA40</f>
        <v>4.4000000000000004</v>
      </c>
      <c r="I4" s="1">
        <f>RawDataL5!AA46</f>
        <v>3.2</v>
      </c>
      <c r="J4" s="1">
        <f>RawDataL5!AA52</f>
        <v>2.8</v>
      </c>
      <c r="K4" s="1">
        <f>RawDataL5!AA58</f>
        <v>3.4</v>
      </c>
      <c r="L4" s="1">
        <f>RawDataL5!AA64</f>
        <v>2</v>
      </c>
      <c r="M4" s="1">
        <f>RawDataL5!AA70</f>
        <v>3.6</v>
      </c>
      <c r="N4" s="1">
        <f>RawDataL5!AA76</f>
        <v>4.5999999999999996</v>
      </c>
      <c r="O4" s="1">
        <f>RawDataL5!AA82</f>
        <v>3.4</v>
      </c>
      <c r="P4" s="1">
        <f>RawDataL5!AA88</f>
        <v>2.2000000000000002</v>
      </c>
      <c r="Q4" s="1">
        <f>RawDataL5!AA94</f>
        <v>3.6</v>
      </c>
      <c r="R4" s="1">
        <f>RawDataL5!AA100</f>
        <v>5</v>
      </c>
      <c r="S4" s="1">
        <f>RawDataL5!AA106</f>
        <v>3</v>
      </c>
      <c r="T4" s="20">
        <f t="shared" si="0"/>
        <v>3.4777777777777779</v>
      </c>
    </row>
    <row r="5" spans="1:20" x14ac:dyDescent="0.25">
      <c r="A5" s="11" t="s">
        <v>7</v>
      </c>
      <c r="B5" s="1">
        <f>RawDataL5!AA5</f>
        <v>3.6</v>
      </c>
      <c r="C5" s="1">
        <f>RawDataL5!AA11</f>
        <v>4.4000000000000004</v>
      </c>
      <c r="D5" s="1">
        <f>RawDataL5!AA17</f>
        <v>2</v>
      </c>
      <c r="E5" s="1">
        <f>RawDataL5!AA23</f>
        <v>3.2</v>
      </c>
      <c r="F5" s="1">
        <f>RawDataL5!AA29</f>
        <v>4.4000000000000004</v>
      </c>
      <c r="G5" s="1">
        <f>RawDataL5!AA35</f>
        <v>2.4</v>
      </c>
      <c r="H5" s="1">
        <f>RawDataL5!AA41</f>
        <v>2.8</v>
      </c>
      <c r="I5" s="1">
        <f>RawDataL5!AA47</f>
        <v>5</v>
      </c>
      <c r="J5" s="1">
        <f>RawDataL5!AA53</f>
        <v>4.4000000000000004</v>
      </c>
      <c r="K5" s="1">
        <f>RawDataL5!AA59</f>
        <v>3</v>
      </c>
      <c r="L5" s="1">
        <f>RawDataL5!AA65</f>
        <v>5.8</v>
      </c>
      <c r="M5" s="1">
        <f>RawDataL5!AA71</f>
        <v>4</v>
      </c>
      <c r="N5" s="1">
        <f>RawDataL5!AA77</f>
        <v>3.4</v>
      </c>
      <c r="O5" s="1">
        <f>RawDataL5!AA83</f>
        <v>2.8</v>
      </c>
      <c r="P5" s="1">
        <f>RawDataL5!AA89</f>
        <v>3.8</v>
      </c>
      <c r="Q5" s="1">
        <f>RawDataL5!AA95</f>
        <v>2.4</v>
      </c>
      <c r="R5" s="1">
        <f>RawDataL5!AA101</f>
        <v>2</v>
      </c>
      <c r="S5" s="1">
        <f>RawDataL5!AA107</f>
        <v>3.2</v>
      </c>
      <c r="T5" s="20">
        <f t="shared" si="0"/>
        <v>3.4777777777777774</v>
      </c>
    </row>
    <row r="6" spans="1:20" x14ac:dyDescent="0.25">
      <c r="A6" s="11" t="s">
        <v>26</v>
      </c>
      <c r="B6" s="1">
        <f>RawDataL5!AA6</f>
        <v>-14.2</v>
      </c>
      <c r="C6" s="1">
        <f>RawDataL5!AA12</f>
        <v>-269</v>
      </c>
      <c r="D6" s="1">
        <f>RawDataL5!AA18</f>
        <v>113.2</v>
      </c>
      <c r="E6" s="1">
        <f>RawDataL5!AA24</f>
        <v>172.4</v>
      </c>
      <c r="F6" s="1">
        <f>RawDataL5!AA30</f>
        <v>53.6</v>
      </c>
      <c r="G6" s="1">
        <f>RawDataL5!AA36</f>
        <v>168.2</v>
      </c>
      <c r="H6" s="1">
        <f>RawDataL5!AA42</f>
        <v>188.2</v>
      </c>
      <c r="I6" s="1">
        <f>RawDataL5!AA48</f>
        <v>-212.4</v>
      </c>
      <c r="J6" s="1">
        <f>RawDataL5!AA54</f>
        <v>-297.8</v>
      </c>
      <c r="K6" s="1">
        <f>RawDataL5!AA60</f>
        <v>77.2</v>
      </c>
      <c r="L6" s="1">
        <f>RawDataL5!AA66</f>
        <v>-247</v>
      </c>
      <c r="M6" s="1">
        <f>RawDataL5!AA72</f>
        <v>179.6</v>
      </c>
      <c r="N6" s="1">
        <f>RawDataL5!AA78</f>
        <v>57.2</v>
      </c>
      <c r="O6" s="1">
        <f>RawDataL5!AA84</f>
        <v>35</v>
      </c>
      <c r="P6" s="1">
        <f>RawDataL5!AA90</f>
        <v>-181.4</v>
      </c>
      <c r="Q6" s="1">
        <f>RawDataL5!AA96</f>
        <v>43.8</v>
      </c>
      <c r="R6" s="1">
        <f>RawDataL5!AA102</f>
        <v>150.6</v>
      </c>
      <c r="S6" s="1">
        <f>RawDataL5!AA108</f>
        <v>-17.2</v>
      </c>
      <c r="T6" s="20">
        <f>ROUND(AVERAGE(B6:S6),2)</f>
        <v>0</v>
      </c>
    </row>
    <row r="7" spans="1:20" x14ac:dyDescent="0.25">
      <c r="A7" s="14" t="s">
        <v>9</v>
      </c>
      <c r="B7" s="1">
        <f>RawDataL5!AA7</f>
        <v>-0.13</v>
      </c>
      <c r="C7" s="1">
        <f>RawDataL5!AA13</f>
        <v>-16.02</v>
      </c>
      <c r="D7" s="1">
        <f>RawDataL5!AA19</f>
        <v>7.98</v>
      </c>
      <c r="E7" s="1">
        <f>RawDataL5!AA25</f>
        <v>13.93</v>
      </c>
      <c r="F7" s="1">
        <f>RawDataL5!AA31</f>
        <v>4</v>
      </c>
      <c r="G7" s="1">
        <f>RawDataL5!AA37</f>
        <v>12.62</v>
      </c>
      <c r="H7" s="1">
        <f>RawDataL5!AA43</f>
        <v>12.74</v>
      </c>
      <c r="I7" s="1">
        <f>RawDataL5!AA49</f>
        <v>-11.33</v>
      </c>
      <c r="J7" s="1">
        <f>RawDataL5!AA55</f>
        <v>-16.809999999999999</v>
      </c>
      <c r="K7" s="1">
        <f>RawDataL5!AA61</f>
        <v>5.67</v>
      </c>
      <c r="L7" s="1">
        <f>RawDataL5!AA67</f>
        <v>-12.17</v>
      </c>
      <c r="M7" s="1">
        <f>RawDataL5!AA73</f>
        <v>14.73</v>
      </c>
      <c r="N7" s="1">
        <f>RawDataL5!AA79</f>
        <v>3.89</v>
      </c>
      <c r="O7" s="1">
        <f>RawDataL5!AA85</f>
        <v>2.82</v>
      </c>
      <c r="P7" s="1">
        <f>RawDataL5!AA91</f>
        <v>-10.07</v>
      </c>
      <c r="Q7" s="1">
        <f>RawDataL5!AA97</f>
        <v>2.97</v>
      </c>
      <c r="R7" s="1">
        <f>RawDataL5!AA103</f>
        <v>10.75</v>
      </c>
      <c r="S7" s="1">
        <f>RawDataL5!AA109</f>
        <v>-0.85</v>
      </c>
      <c r="T7" s="2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="90" zoomScaleNormal="90" workbookViewId="0"/>
  </sheetViews>
  <sheetFormatPr defaultColWidth="10.140625" defaultRowHeight="15" x14ac:dyDescent="0.25"/>
  <sheetData>
    <row r="1" spans="1:20" x14ac:dyDescent="0.25">
      <c r="A1" s="22" t="str">
        <f>Graphs!A1</f>
        <v>AVG</v>
      </c>
      <c r="B1" s="26" t="str">
        <f>Graphs!B1</f>
        <v>Adelaide</v>
      </c>
      <c r="C1" s="26" t="str">
        <f>Graphs!C1</f>
        <v>Brisbane</v>
      </c>
      <c r="D1" s="26" t="str">
        <f>Graphs!D1</f>
        <v>Carlton</v>
      </c>
      <c r="E1" s="26" t="str">
        <f>Graphs!E1</f>
        <v>Coll</v>
      </c>
      <c r="F1" s="26" t="str">
        <f>Graphs!F1</f>
        <v>Essendon</v>
      </c>
      <c r="G1" s="26" t="str">
        <f>Graphs!G1</f>
        <v>Fremantle</v>
      </c>
      <c r="H1" s="26" t="str">
        <f>Graphs!H1</f>
        <v>Geelong</v>
      </c>
      <c r="I1" s="26" t="str">
        <f>Graphs!I1</f>
        <v>Gold Coast</v>
      </c>
      <c r="J1" s="26" t="str">
        <f>Graphs!J1</f>
        <v>GWS</v>
      </c>
      <c r="K1" s="26" t="str">
        <f>Graphs!K1</f>
        <v>Hawthorn</v>
      </c>
      <c r="L1" s="26" t="str">
        <f>Graphs!L1</f>
        <v>Melb</v>
      </c>
      <c r="M1" s="26" t="str">
        <f>Graphs!M1</f>
        <v>North</v>
      </c>
      <c r="N1" s="26" t="str">
        <f>Graphs!N1</f>
        <v>Port</v>
      </c>
      <c r="O1" s="26" t="str">
        <f>Graphs!O1</f>
        <v>Richmond</v>
      </c>
      <c r="P1" s="26" t="str">
        <f>Graphs!P1</f>
        <v>St. Kilda</v>
      </c>
      <c r="Q1" s="26" t="str">
        <f>Graphs!Q1</f>
        <v>Sydney</v>
      </c>
      <c r="R1" s="26" t="str">
        <f>Graphs!R1</f>
        <v>West Coast</v>
      </c>
      <c r="S1" s="26" t="str">
        <f>Graphs!S1</f>
        <v>Bulldogs</v>
      </c>
    </row>
    <row r="2" spans="1:20" x14ac:dyDescent="0.25">
      <c r="A2" s="5" t="str">
        <f>Graphs!A2</f>
        <v>For</v>
      </c>
      <c r="B2" s="27">
        <f>GraphsL5!B2</f>
        <v>1559.2</v>
      </c>
      <c r="C2" s="27">
        <f>GraphsL5!C2</f>
        <v>1372.4</v>
      </c>
      <c r="D2" s="27">
        <f>GraphsL5!D2</f>
        <v>1555.2</v>
      </c>
      <c r="E2" s="27">
        <f>GraphsL5!E2</f>
        <v>1707.4</v>
      </c>
      <c r="F2" s="27">
        <f>GraphsL5!F2</f>
        <v>1622</v>
      </c>
      <c r="G2" s="27">
        <f>GraphsL5!G2</f>
        <v>1685</v>
      </c>
      <c r="H2" s="27">
        <f>GraphsL5!H2</f>
        <v>1667.4</v>
      </c>
      <c r="I2" s="27">
        <f>GraphsL5!I2</f>
        <v>1490.8</v>
      </c>
      <c r="J2" s="27">
        <f>GraphsL5!J2</f>
        <v>1464.8</v>
      </c>
      <c r="K2" s="27">
        <f>GraphsL5!K2</f>
        <v>1581.6</v>
      </c>
      <c r="L2" s="27">
        <f>GraphsL5!L2</f>
        <v>1472</v>
      </c>
      <c r="M2" s="27">
        <f>GraphsL5!M2</f>
        <v>1626.8</v>
      </c>
      <c r="N2" s="27">
        <f>GraphsL5!N2</f>
        <v>1632.4</v>
      </c>
      <c r="O2" s="27">
        <f>GraphsL5!O2</f>
        <v>1548.8</v>
      </c>
      <c r="P2" s="27">
        <f>GraphsL5!P2</f>
        <v>1419</v>
      </c>
      <c r="Q2" s="27">
        <f>GraphsL5!Q2</f>
        <v>1595.4</v>
      </c>
      <c r="R2" s="27">
        <f>GraphsL5!R2</f>
        <v>1628.6</v>
      </c>
      <c r="S2" s="27">
        <f>GraphsL5!S2</f>
        <v>1539</v>
      </c>
      <c r="T2" s="5">
        <f>ROUND(AVERAGE(B2:S2),2)</f>
        <v>1564.88</v>
      </c>
    </row>
    <row r="3" spans="1:20" x14ac:dyDescent="0.25">
      <c r="A3" s="5" t="str">
        <f>Graphs!A3</f>
        <v>Against</v>
      </c>
      <c r="B3" s="27">
        <f>GraphsL5!B3</f>
        <v>1573.4</v>
      </c>
      <c r="C3" s="27">
        <f>GraphsL5!C3</f>
        <v>1641.4</v>
      </c>
      <c r="D3" s="27">
        <f>GraphsL5!D3</f>
        <v>1442</v>
      </c>
      <c r="E3" s="27">
        <f>GraphsL5!E3</f>
        <v>1535</v>
      </c>
      <c r="F3" s="27">
        <f>GraphsL5!F3</f>
        <v>1568.4</v>
      </c>
      <c r="G3" s="27">
        <f>GraphsL5!G3</f>
        <v>1516.8</v>
      </c>
      <c r="H3" s="27">
        <f>GraphsL5!H3</f>
        <v>1479.2</v>
      </c>
      <c r="I3" s="27">
        <f>GraphsL5!I3</f>
        <v>1703.2</v>
      </c>
      <c r="J3" s="27">
        <f>GraphsL5!J3</f>
        <v>1762.6</v>
      </c>
      <c r="K3" s="27">
        <f>GraphsL5!K3</f>
        <v>1504.4</v>
      </c>
      <c r="L3" s="27">
        <f>GraphsL5!L3</f>
        <v>1719</v>
      </c>
      <c r="M3" s="27">
        <f>GraphsL5!M3</f>
        <v>1447.2</v>
      </c>
      <c r="N3" s="27">
        <f>GraphsL5!N3</f>
        <v>1575.2</v>
      </c>
      <c r="O3" s="27">
        <f>GraphsL5!O3</f>
        <v>1513.8</v>
      </c>
      <c r="P3" s="27">
        <f>GraphsL5!P3</f>
        <v>1600.4</v>
      </c>
      <c r="Q3" s="27">
        <f>GraphsL5!Q3</f>
        <v>1551.6</v>
      </c>
      <c r="R3" s="27">
        <f>GraphsL5!R3</f>
        <v>1478</v>
      </c>
      <c r="S3" s="27">
        <f>GraphsL5!S3</f>
        <v>1556.2</v>
      </c>
      <c r="T3" s="5">
        <f t="shared" ref="T3:T6" si="0">ROUND(AVERAGE(B3:S3),2)</f>
        <v>1564.88</v>
      </c>
    </row>
    <row r="4" spans="1:20" x14ac:dyDescent="0.25">
      <c r="A4" s="5" t="str">
        <f>Graphs!A4</f>
        <v>Tons For</v>
      </c>
      <c r="B4" s="27">
        <f>GraphsL5!B4</f>
        <v>3.4</v>
      </c>
      <c r="C4" s="27">
        <f>GraphsL5!C4</f>
        <v>1.2</v>
      </c>
      <c r="D4" s="27">
        <f>GraphsL5!D4</f>
        <v>3.4</v>
      </c>
      <c r="E4" s="27">
        <f>GraphsL5!E4</f>
        <v>4.2</v>
      </c>
      <c r="F4" s="27">
        <f>GraphsL5!F4</f>
        <v>3.8</v>
      </c>
      <c r="G4" s="27">
        <f>GraphsL5!G4</f>
        <v>5.4</v>
      </c>
      <c r="H4" s="27">
        <f>GraphsL5!H4</f>
        <v>4.4000000000000004</v>
      </c>
      <c r="I4" s="27">
        <f>GraphsL5!I4</f>
        <v>3.2</v>
      </c>
      <c r="J4" s="27">
        <f>GraphsL5!J4</f>
        <v>2.8</v>
      </c>
      <c r="K4" s="27">
        <f>GraphsL5!K4</f>
        <v>3.4</v>
      </c>
      <c r="L4" s="27">
        <f>GraphsL5!L4</f>
        <v>2</v>
      </c>
      <c r="M4" s="27">
        <f>GraphsL5!M4</f>
        <v>3.6</v>
      </c>
      <c r="N4" s="27">
        <f>GraphsL5!N4</f>
        <v>4.5999999999999996</v>
      </c>
      <c r="O4" s="27">
        <f>GraphsL5!O4</f>
        <v>3.4</v>
      </c>
      <c r="P4" s="27">
        <f>GraphsL5!P4</f>
        <v>2.2000000000000002</v>
      </c>
      <c r="Q4" s="27">
        <f>GraphsL5!Q4</f>
        <v>3.6</v>
      </c>
      <c r="R4" s="27">
        <f>GraphsL5!R4</f>
        <v>5</v>
      </c>
      <c r="S4" s="27">
        <f>GraphsL5!S4</f>
        <v>3</v>
      </c>
      <c r="T4" s="5">
        <f t="shared" si="0"/>
        <v>3.48</v>
      </c>
    </row>
    <row r="5" spans="1:20" x14ac:dyDescent="0.25">
      <c r="A5" s="5" t="str">
        <f>Graphs!A5</f>
        <v>Ton Ags</v>
      </c>
      <c r="B5" s="27">
        <f>GraphsL5!B5</f>
        <v>3.6</v>
      </c>
      <c r="C5" s="27">
        <f>GraphsL5!C5</f>
        <v>4.4000000000000004</v>
      </c>
      <c r="D5" s="27">
        <f>GraphsL5!D5</f>
        <v>2</v>
      </c>
      <c r="E5" s="27">
        <f>GraphsL5!E5</f>
        <v>3.2</v>
      </c>
      <c r="F5" s="27">
        <f>GraphsL5!F5</f>
        <v>4.4000000000000004</v>
      </c>
      <c r="G5" s="27">
        <f>GraphsL5!G5</f>
        <v>2.4</v>
      </c>
      <c r="H5" s="27">
        <f>GraphsL5!H5</f>
        <v>2.8</v>
      </c>
      <c r="I5" s="27">
        <f>GraphsL5!I5</f>
        <v>5</v>
      </c>
      <c r="J5" s="27">
        <f>GraphsL5!J5</f>
        <v>4.4000000000000004</v>
      </c>
      <c r="K5" s="27">
        <f>GraphsL5!K5</f>
        <v>3</v>
      </c>
      <c r="L5" s="27">
        <f>GraphsL5!L5</f>
        <v>5.8</v>
      </c>
      <c r="M5" s="27">
        <f>GraphsL5!M5</f>
        <v>4</v>
      </c>
      <c r="N5" s="27">
        <f>GraphsL5!N5</f>
        <v>3.4</v>
      </c>
      <c r="O5" s="27">
        <f>GraphsL5!O5</f>
        <v>2.8</v>
      </c>
      <c r="P5" s="27">
        <f>GraphsL5!P5</f>
        <v>3.8</v>
      </c>
      <c r="Q5" s="27">
        <f>GraphsL5!Q5</f>
        <v>2.4</v>
      </c>
      <c r="R5" s="27">
        <f>GraphsL5!R5</f>
        <v>2</v>
      </c>
      <c r="S5" s="27">
        <f>GraphsL5!S5</f>
        <v>3.2</v>
      </c>
      <c r="T5" s="5">
        <f t="shared" si="0"/>
        <v>3.48</v>
      </c>
    </row>
    <row r="6" spans="1:20" x14ac:dyDescent="0.25">
      <c r="A6" s="5" t="str">
        <f>Graphs!A6</f>
        <v>Diff +/-</v>
      </c>
      <c r="B6" s="27">
        <f>GraphsL5!B6</f>
        <v>-14.2</v>
      </c>
      <c r="C6" s="27">
        <f>GraphsL5!C6</f>
        <v>-269</v>
      </c>
      <c r="D6" s="27">
        <f>GraphsL5!D6</f>
        <v>113.2</v>
      </c>
      <c r="E6" s="27">
        <f>GraphsL5!E6</f>
        <v>172.4</v>
      </c>
      <c r="F6" s="27">
        <f>GraphsL5!F6</f>
        <v>53.6</v>
      </c>
      <c r="G6" s="27">
        <f>GraphsL5!G6</f>
        <v>168.2</v>
      </c>
      <c r="H6" s="27">
        <f>GraphsL5!H6</f>
        <v>188.2</v>
      </c>
      <c r="I6" s="27">
        <f>GraphsL5!I6</f>
        <v>-212.4</v>
      </c>
      <c r="J6" s="27">
        <f>GraphsL5!J6</f>
        <v>-297.8</v>
      </c>
      <c r="K6" s="27">
        <f>GraphsL5!K6</f>
        <v>77.2</v>
      </c>
      <c r="L6" s="27">
        <f>GraphsL5!L6</f>
        <v>-247</v>
      </c>
      <c r="M6" s="27">
        <f>GraphsL5!M6</f>
        <v>179.6</v>
      </c>
      <c r="N6" s="27">
        <f>GraphsL5!N6</f>
        <v>57.2</v>
      </c>
      <c r="O6" s="27">
        <f>GraphsL5!O6</f>
        <v>35</v>
      </c>
      <c r="P6" s="27">
        <f>GraphsL5!P6</f>
        <v>-181.4</v>
      </c>
      <c r="Q6" s="27">
        <f>GraphsL5!Q6</f>
        <v>43.8</v>
      </c>
      <c r="R6" s="27">
        <f>GraphsL5!R6</f>
        <v>150.6</v>
      </c>
      <c r="S6" s="27">
        <f>GraphsL5!S6</f>
        <v>-17.2</v>
      </c>
      <c r="T6" s="5">
        <f t="shared" si="0"/>
        <v>0</v>
      </c>
    </row>
    <row r="7" spans="1:20" x14ac:dyDescent="0.25">
      <c r="A7" s="5" t="str">
        <f>Graphs!A7</f>
        <v>Diff %</v>
      </c>
      <c r="B7" s="27">
        <f>GraphsL5!B7</f>
        <v>-0.13</v>
      </c>
      <c r="C7" s="27">
        <f>GraphsL5!C7</f>
        <v>-16.02</v>
      </c>
      <c r="D7" s="27">
        <f>GraphsL5!D7</f>
        <v>7.98</v>
      </c>
      <c r="E7" s="27">
        <f>GraphsL5!E7</f>
        <v>13.93</v>
      </c>
      <c r="F7" s="27">
        <f>GraphsL5!F7</f>
        <v>4</v>
      </c>
      <c r="G7" s="27">
        <f>GraphsL5!G7</f>
        <v>12.62</v>
      </c>
      <c r="H7" s="27">
        <f>GraphsL5!H7</f>
        <v>12.74</v>
      </c>
      <c r="I7" s="27">
        <f>GraphsL5!I7</f>
        <v>-11.33</v>
      </c>
      <c r="J7" s="27">
        <f>GraphsL5!J7</f>
        <v>-16.809999999999999</v>
      </c>
      <c r="K7" s="27">
        <f>GraphsL5!K7</f>
        <v>5.67</v>
      </c>
      <c r="L7" s="27">
        <f>GraphsL5!L7</f>
        <v>-12.17</v>
      </c>
      <c r="M7" s="27">
        <f>GraphsL5!M7</f>
        <v>14.73</v>
      </c>
      <c r="N7" s="27">
        <f>GraphsL5!N7</f>
        <v>3.89</v>
      </c>
      <c r="O7" s="27">
        <f>GraphsL5!O7</f>
        <v>2.82</v>
      </c>
      <c r="P7" s="27">
        <f>GraphsL5!P7</f>
        <v>-10.07</v>
      </c>
      <c r="Q7" s="27">
        <f>GraphsL5!Q7</f>
        <v>2.97</v>
      </c>
      <c r="R7" s="27">
        <f>GraphsL5!R7</f>
        <v>10.75</v>
      </c>
      <c r="S7" s="27">
        <f>GraphsL5!S7</f>
        <v>-0.85</v>
      </c>
      <c r="T7" s="5"/>
    </row>
    <row r="8" spans="1:20" s="28" customFormat="1" x14ac:dyDescent="0.25">
      <c r="A8" s="28" t="s">
        <v>33</v>
      </c>
      <c r="C8" s="28" t="s">
        <v>36</v>
      </c>
    </row>
    <row r="9" spans="1:20" x14ac:dyDescent="0.25">
      <c r="A9" s="22" t="s">
        <v>27</v>
      </c>
      <c r="B9" s="26" t="s">
        <v>1</v>
      </c>
      <c r="C9" s="26" t="s">
        <v>2</v>
      </c>
      <c r="D9" s="26" t="s">
        <v>3</v>
      </c>
      <c r="E9" s="26" t="s">
        <v>29</v>
      </c>
      <c r="F9" s="26" t="s">
        <v>11</v>
      </c>
      <c r="G9" s="26" t="s">
        <v>12</v>
      </c>
      <c r="H9" s="26" t="s">
        <v>13</v>
      </c>
      <c r="I9" s="26" t="s">
        <v>14</v>
      </c>
      <c r="J9" s="26" t="s">
        <v>15</v>
      </c>
      <c r="K9" s="26" t="s">
        <v>16</v>
      </c>
      <c r="L9" s="26" t="s">
        <v>30</v>
      </c>
      <c r="M9" s="26" t="s">
        <v>31</v>
      </c>
      <c r="N9" s="26" t="s">
        <v>21</v>
      </c>
      <c r="O9" s="26" t="s">
        <v>19</v>
      </c>
      <c r="P9" s="26" t="s">
        <v>20</v>
      </c>
      <c r="Q9" s="26" t="s">
        <v>22</v>
      </c>
      <c r="R9" s="26" t="s">
        <v>23</v>
      </c>
      <c r="S9" s="26" t="s">
        <v>32</v>
      </c>
    </row>
    <row r="10" spans="1:20" x14ac:dyDescent="0.25">
      <c r="A10" s="5" t="s">
        <v>4</v>
      </c>
      <c r="B10" s="27">
        <v>1559.2</v>
      </c>
      <c r="C10" s="27">
        <v>1372.4</v>
      </c>
      <c r="D10" s="27">
        <v>1555.2</v>
      </c>
      <c r="E10" s="27">
        <v>1707.4</v>
      </c>
      <c r="F10" s="27">
        <v>1622</v>
      </c>
      <c r="G10" s="27">
        <v>1685</v>
      </c>
      <c r="H10" s="27">
        <v>1667.4</v>
      </c>
      <c r="I10" s="27">
        <v>1490.8</v>
      </c>
      <c r="J10" s="27">
        <v>1464.8</v>
      </c>
      <c r="K10" s="27">
        <v>1581.6</v>
      </c>
      <c r="L10" s="27">
        <v>1472</v>
      </c>
      <c r="M10" s="27">
        <v>1626.8</v>
      </c>
      <c r="N10" s="27">
        <v>1632.4</v>
      </c>
      <c r="O10" s="27">
        <v>1548.8</v>
      </c>
      <c r="P10" s="27">
        <v>1419</v>
      </c>
      <c r="Q10" s="27">
        <v>1595.4</v>
      </c>
      <c r="R10" s="27">
        <v>1628.6</v>
      </c>
      <c r="S10" s="27">
        <v>1539</v>
      </c>
      <c r="T10" s="5">
        <v>1564.88</v>
      </c>
    </row>
    <row r="11" spans="1:20" x14ac:dyDescent="0.25">
      <c r="A11" s="5" t="s">
        <v>5</v>
      </c>
      <c r="B11" s="27">
        <v>1573.4</v>
      </c>
      <c r="C11" s="27">
        <v>1641.4</v>
      </c>
      <c r="D11" s="27">
        <v>1442</v>
      </c>
      <c r="E11" s="27">
        <v>1535</v>
      </c>
      <c r="F11" s="27">
        <v>1568.4</v>
      </c>
      <c r="G11" s="27">
        <v>1516.8</v>
      </c>
      <c r="H11" s="27">
        <v>1479.2</v>
      </c>
      <c r="I11" s="27">
        <v>1703.2</v>
      </c>
      <c r="J11" s="27">
        <v>1762.6</v>
      </c>
      <c r="K11" s="27">
        <v>1504.4</v>
      </c>
      <c r="L11" s="27">
        <v>1719</v>
      </c>
      <c r="M11" s="27">
        <v>1447.2</v>
      </c>
      <c r="N11" s="27">
        <v>1575.2</v>
      </c>
      <c r="O11" s="27">
        <v>1513.8</v>
      </c>
      <c r="P11" s="27">
        <v>1600.4</v>
      </c>
      <c r="Q11" s="27">
        <v>1551.6</v>
      </c>
      <c r="R11" s="27">
        <v>1478</v>
      </c>
      <c r="S11" s="27">
        <v>1556.2</v>
      </c>
      <c r="T11" s="5">
        <v>1564.88</v>
      </c>
    </row>
    <row r="12" spans="1:20" x14ac:dyDescent="0.25">
      <c r="A12" s="5" t="s">
        <v>6</v>
      </c>
      <c r="B12" s="27">
        <v>3.4</v>
      </c>
      <c r="C12" s="27">
        <v>1.2</v>
      </c>
      <c r="D12" s="27">
        <v>3.4</v>
      </c>
      <c r="E12" s="27">
        <v>4.2</v>
      </c>
      <c r="F12" s="27">
        <v>3.8</v>
      </c>
      <c r="G12" s="27">
        <v>5.4</v>
      </c>
      <c r="H12" s="27">
        <v>4.4000000000000004</v>
      </c>
      <c r="I12" s="27">
        <v>3.2</v>
      </c>
      <c r="J12" s="27">
        <v>2.8</v>
      </c>
      <c r="K12" s="27">
        <v>3.4</v>
      </c>
      <c r="L12" s="27">
        <v>2</v>
      </c>
      <c r="M12" s="27">
        <v>3.6</v>
      </c>
      <c r="N12" s="27">
        <v>4.5999999999999996</v>
      </c>
      <c r="O12" s="27">
        <v>3.4</v>
      </c>
      <c r="P12" s="27">
        <v>2.2000000000000002</v>
      </c>
      <c r="Q12" s="27">
        <v>3.6</v>
      </c>
      <c r="R12" s="27">
        <v>5</v>
      </c>
      <c r="S12" s="27">
        <v>3</v>
      </c>
      <c r="T12" s="5">
        <v>3.48</v>
      </c>
    </row>
    <row r="13" spans="1:20" x14ac:dyDescent="0.25">
      <c r="A13" s="5" t="s">
        <v>7</v>
      </c>
      <c r="B13" s="27">
        <v>3.6</v>
      </c>
      <c r="C13" s="27">
        <v>4.4000000000000004</v>
      </c>
      <c r="D13" s="27">
        <v>2</v>
      </c>
      <c r="E13" s="27">
        <v>3.2</v>
      </c>
      <c r="F13" s="27">
        <v>4.4000000000000004</v>
      </c>
      <c r="G13" s="27">
        <v>2.4</v>
      </c>
      <c r="H13" s="27">
        <v>2.8</v>
      </c>
      <c r="I13" s="27">
        <v>5</v>
      </c>
      <c r="J13" s="27">
        <v>4.4000000000000004</v>
      </c>
      <c r="K13" s="27">
        <v>3</v>
      </c>
      <c r="L13" s="27">
        <v>5.8</v>
      </c>
      <c r="M13" s="27">
        <v>4</v>
      </c>
      <c r="N13" s="27">
        <v>3.4</v>
      </c>
      <c r="O13" s="27">
        <v>2.8</v>
      </c>
      <c r="P13" s="27">
        <v>3.8</v>
      </c>
      <c r="Q13" s="27">
        <v>2.4</v>
      </c>
      <c r="R13" s="27">
        <v>2</v>
      </c>
      <c r="S13" s="27">
        <v>3.2</v>
      </c>
      <c r="T13" s="5">
        <v>3.48</v>
      </c>
    </row>
    <row r="14" spans="1:20" x14ac:dyDescent="0.25">
      <c r="A14" s="5" t="s">
        <v>26</v>
      </c>
      <c r="B14" s="27">
        <v>-14.2</v>
      </c>
      <c r="C14" s="27">
        <v>-269</v>
      </c>
      <c r="D14" s="27">
        <v>113.2</v>
      </c>
      <c r="E14" s="27">
        <v>172.4</v>
      </c>
      <c r="F14" s="27">
        <v>53.6</v>
      </c>
      <c r="G14" s="27">
        <v>168.2</v>
      </c>
      <c r="H14" s="27">
        <v>188.2</v>
      </c>
      <c r="I14" s="27">
        <v>-212.4</v>
      </c>
      <c r="J14" s="27">
        <v>-297.8</v>
      </c>
      <c r="K14" s="27">
        <v>77.2</v>
      </c>
      <c r="L14" s="27">
        <v>-247</v>
      </c>
      <c r="M14" s="27">
        <v>179.6</v>
      </c>
      <c r="N14" s="27">
        <v>57.2</v>
      </c>
      <c r="O14" s="27">
        <v>35</v>
      </c>
      <c r="P14" s="27">
        <v>-181.4</v>
      </c>
      <c r="Q14" s="27">
        <v>43.8</v>
      </c>
      <c r="R14" s="27">
        <v>150.6</v>
      </c>
      <c r="S14" s="27">
        <v>-17.2</v>
      </c>
      <c r="T14" s="5">
        <v>0</v>
      </c>
    </row>
    <row r="15" spans="1:20" x14ac:dyDescent="0.25">
      <c r="A15" s="5" t="s">
        <v>9</v>
      </c>
      <c r="B15" s="27">
        <v>-0.13</v>
      </c>
      <c r="C15" s="27">
        <v>-16.02</v>
      </c>
      <c r="D15" s="27">
        <v>7.98</v>
      </c>
      <c r="E15" s="27">
        <v>13.93</v>
      </c>
      <c r="F15" s="27">
        <v>4</v>
      </c>
      <c r="G15" s="27">
        <v>12.62</v>
      </c>
      <c r="H15" s="27">
        <v>12.74</v>
      </c>
      <c r="I15" s="27">
        <v>-11.33</v>
      </c>
      <c r="J15" s="27">
        <v>-16.809999999999999</v>
      </c>
      <c r="K15" s="27">
        <v>5.67</v>
      </c>
      <c r="L15" s="27">
        <v>-12.17</v>
      </c>
      <c r="M15" s="27">
        <v>14.73</v>
      </c>
      <c r="N15" s="27">
        <v>3.89</v>
      </c>
      <c r="O15" s="27">
        <v>2.82</v>
      </c>
      <c r="P15" s="27">
        <v>-10.07</v>
      </c>
      <c r="Q15" s="27">
        <v>2.97</v>
      </c>
      <c r="R15" s="27">
        <v>10.75</v>
      </c>
      <c r="S15" s="27">
        <v>-0.85</v>
      </c>
      <c r="T15" s="5"/>
    </row>
    <row r="17" spans="1:17" x14ac:dyDescent="0.25">
      <c r="A17" s="22" t="s">
        <v>27</v>
      </c>
      <c r="B17" s="5" t="s">
        <v>4</v>
      </c>
      <c r="D17" s="22" t="s">
        <v>27</v>
      </c>
      <c r="E17" s="5" t="s">
        <v>5</v>
      </c>
      <c r="G17" s="22" t="s">
        <v>27</v>
      </c>
      <c r="H17" s="5" t="s">
        <v>6</v>
      </c>
      <c r="J17" s="22" t="s">
        <v>27</v>
      </c>
      <c r="K17" s="5" t="s">
        <v>7</v>
      </c>
      <c r="M17" s="22" t="s">
        <v>27</v>
      </c>
      <c r="N17" s="5" t="s">
        <v>26</v>
      </c>
      <c r="P17" s="22" t="s">
        <v>27</v>
      </c>
      <c r="Q17" s="5" t="s">
        <v>9</v>
      </c>
    </row>
    <row r="18" spans="1:17" x14ac:dyDescent="0.25">
      <c r="A18" s="26" t="s">
        <v>29</v>
      </c>
      <c r="B18" s="27">
        <v>1707.4</v>
      </c>
      <c r="D18" s="26" t="s">
        <v>3</v>
      </c>
      <c r="E18" s="27">
        <v>1442</v>
      </c>
      <c r="G18" s="26" t="s">
        <v>12</v>
      </c>
      <c r="H18" s="27">
        <v>5.4</v>
      </c>
      <c r="J18" s="26" t="s">
        <v>3</v>
      </c>
      <c r="K18" s="27">
        <v>2</v>
      </c>
      <c r="M18" s="26" t="s">
        <v>13</v>
      </c>
      <c r="N18" s="27">
        <v>188.2</v>
      </c>
      <c r="P18" s="26" t="s">
        <v>31</v>
      </c>
      <c r="Q18" s="27">
        <v>14.73</v>
      </c>
    </row>
    <row r="19" spans="1:17" x14ac:dyDescent="0.25">
      <c r="A19" s="26" t="s">
        <v>12</v>
      </c>
      <c r="B19" s="27">
        <v>1685</v>
      </c>
      <c r="D19" s="26" t="s">
        <v>31</v>
      </c>
      <c r="E19" s="27">
        <v>1447.2</v>
      </c>
      <c r="G19" s="26" t="s">
        <v>23</v>
      </c>
      <c r="H19" s="27">
        <v>5</v>
      </c>
      <c r="J19" s="26" t="s">
        <v>23</v>
      </c>
      <c r="K19" s="27">
        <v>2</v>
      </c>
      <c r="M19" s="26" t="s">
        <v>31</v>
      </c>
      <c r="N19" s="27">
        <v>179.6</v>
      </c>
      <c r="P19" s="26" t="s">
        <v>29</v>
      </c>
      <c r="Q19" s="27">
        <v>13.93</v>
      </c>
    </row>
    <row r="20" spans="1:17" x14ac:dyDescent="0.25">
      <c r="A20" s="26" t="s">
        <v>13</v>
      </c>
      <c r="B20" s="27">
        <v>1667.4</v>
      </c>
      <c r="D20" s="26" t="s">
        <v>23</v>
      </c>
      <c r="E20" s="27">
        <v>1478</v>
      </c>
      <c r="G20" s="26" t="s">
        <v>21</v>
      </c>
      <c r="H20" s="27">
        <v>4.5999999999999996</v>
      </c>
      <c r="J20" s="26" t="s">
        <v>12</v>
      </c>
      <c r="K20" s="27">
        <v>2.4</v>
      </c>
      <c r="M20" s="26" t="s">
        <v>29</v>
      </c>
      <c r="N20" s="27">
        <v>172.4</v>
      </c>
      <c r="P20" s="26" t="s">
        <v>13</v>
      </c>
      <c r="Q20" s="27">
        <v>12.74</v>
      </c>
    </row>
    <row r="21" spans="1:17" x14ac:dyDescent="0.25">
      <c r="A21" s="26" t="s">
        <v>21</v>
      </c>
      <c r="B21" s="27">
        <v>1632.4</v>
      </c>
      <c r="D21" s="26" t="s">
        <v>13</v>
      </c>
      <c r="E21" s="27">
        <v>1479.2</v>
      </c>
      <c r="G21" s="26" t="s">
        <v>13</v>
      </c>
      <c r="H21" s="27">
        <v>4.4000000000000004</v>
      </c>
      <c r="J21" s="26" t="s">
        <v>22</v>
      </c>
      <c r="K21" s="27">
        <v>2.4</v>
      </c>
      <c r="M21" s="26" t="s">
        <v>12</v>
      </c>
      <c r="N21" s="27">
        <v>168.2</v>
      </c>
      <c r="P21" s="26" t="s">
        <v>12</v>
      </c>
      <c r="Q21" s="27">
        <v>12.62</v>
      </c>
    </row>
    <row r="22" spans="1:17" x14ac:dyDescent="0.25">
      <c r="A22" s="26" t="s">
        <v>23</v>
      </c>
      <c r="B22" s="27">
        <v>1628.6</v>
      </c>
      <c r="D22" s="26" t="s">
        <v>16</v>
      </c>
      <c r="E22" s="27">
        <v>1504.4</v>
      </c>
      <c r="G22" s="26" t="s">
        <v>29</v>
      </c>
      <c r="H22" s="27">
        <v>4.2</v>
      </c>
      <c r="J22" s="26" t="s">
        <v>13</v>
      </c>
      <c r="K22" s="27">
        <v>2.8</v>
      </c>
      <c r="M22" s="26" t="s">
        <v>23</v>
      </c>
      <c r="N22" s="27">
        <v>150.6</v>
      </c>
      <c r="P22" s="26" t="s">
        <v>23</v>
      </c>
      <c r="Q22" s="27">
        <v>10.75</v>
      </c>
    </row>
    <row r="23" spans="1:17" x14ac:dyDescent="0.25">
      <c r="A23" s="26" t="s">
        <v>31</v>
      </c>
      <c r="B23" s="27">
        <v>1626.8</v>
      </c>
      <c r="D23" s="26" t="s">
        <v>19</v>
      </c>
      <c r="E23" s="27">
        <v>1513.8</v>
      </c>
      <c r="G23" s="26" t="s">
        <v>11</v>
      </c>
      <c r="H23" s="27">
        <v>3.8</v>
      </c>
      <c r="J23" s="26" t="s">
        <v>19</v>
      </c>
      <c r="K23" s="27">
        <v>2.8</v>
      </c>
      <c r="M23" s="26" t="s">
        <v>3</v>
      </c>
      <c r="N23" s="27">
        <v>113.2</v>
      </c>
      <c r="P23" s="26" t="s">
        <v>3</v>
      </c>
      <c r="Q23" s="27">
        <v>7.98</v>
      </c>
    </row>
    <row r="24" spans="1:17" x14ac:dyDescent="0.25">
      <c r="A24" s="26" t="s">
        <v>11</v>
      </c>
      <c r="B24" s="27">
        <v>1622</v>
      </c>
      <c r="D24" s="26" t="s">
        <v>12</v>
      </c>
      <c r="E24" s="27">
        <v>1516.8</v>
      </c>
      <c r="G24" s="26" t="s">
        <v>31</v>
      </c>
      <c r="H24" s="27">
        <v>3.6</v>
      </c>
      <c r="J24" s="26" t="s">
        <v>16</v>
      </c>
      <c r="K24" s="27">
        <v>3</v>
      </c>
      <c r="M24" s="26" t="s">
        <v>16</v>
      </c>
      <c r="N24" s="27">
        <v>77.2</v>
      </c>
      <c r="P24" s="26" t="s">
        <v>16</v>
      </c>
      <c r="Q24" s="27">
        <v>5.67</v>
      </c>
    </row>
    <row r="25" spans="1:17" x14ac:dyDescent="0.25">
      <c r="A25" s="26" t="s">
        <v>22</v>
      </c>
      <c r="B25" s="27">
        <v>1595.4</v>
      </c>
      <c r="D25" s="26" t="s">
        <v>29</v>
      </c>
      <c r="E25" s="27">
        <v>1535</v>
      </c>
      <c r="G25" s="26" t="s">
        <v>22</v>
      </c>
      <c r="H25" s="27">
        <v>3.6</v>
      </c>
      <c r="J25" s="26" t="s">
        <v>29</v>
      </c>
      <c r="K25" s="27">
        <v>3.2</v>
      </c>
      <c r="M25" s="26" t="s">
        <v>21</v>
      </c>
      <c r="N25" s="27">
        <v>57.2</v>
      </c>
      <c r="P25" s="26" t="s">
        <v>11</v>
      </c>
      <c r="Q25" s="27">
        <v>4</v>
      </c>
    </row>
    <row r="26" spans="1:17" x14ac:dyDescent="0.25">
      <c r="A26" s="26" t="s">
        <v>16</v>
      </c>
      <c r="B26" s="27">
        <v>1581.6</v>
      </c>
      <c r="D26" s="26" t="s">
        <v>22</v>
      </c>
      <c r="E26" s="27">
        <v>1551.6</v>
      </c>
      <c r="G26" s="26" t="s">
        <v>1</v>
      </c>
      <c r="H26" s="27">
        <v>3.4</v>
      </c>
      <c r="J26" s="26" t="s">
        <v>32</v>
      </c>
      <c r="K26" s="27">
        <v>3.2</v>
      </c>
      <c r="M26" s="26" t="s">
        <v>11</v>
      </c>
      <c r="N26" s="27">
        <v>53.6</v>
      </c>
      <c r="P26" s="26" t="s">
        <v>21</v>
      </c>
      <c r="Q26" s="27">
        <v>3.89</v>
      </c>
    </row>
    <row r="27" spans="1:17" x14ac:dyDescent="0.25">
      <c r="A27" s="26" t="s">
        <v>1</v>
      </c>
      <c r="B27" s="27">
        <v>1559.2</v>
      </c>
      <c r="D27" s="26" t="s">
        <v>32</v>
      </c>
      <c r="E27" s="27">
        <v>1556.2</v>
      </c>
      <c r="G27" s="26" t="s">
        <v>3</v>
      </c>
      <c r="H27" s="27">
        <v>3.4</v>
      </c>
      <c r="J27" s="26" t="s">
        <v>21</v>
      </c>
      <c r="K27" s="27">
        <v>3.4</v>
      </c>
      <c r="M27" s="26" t="s">
        <v>22</v>
      </c>
      <c r="N27" s="27">
        <v>43.8</v>
      </c>
      <c r="P27" s="26" t="s">
        <v>22</v>
      </c>
      <c r="Q27" s="27">
        <v>2.97</v>
      </c>
    </row>
    <row r="28" spans="1:17" x14ac:dyDescent="0.25">
      <c r="A28" s="26" t="s">
        <v>3</v>
      </c>
      <c r="B28" s="27">
        <v>1555.2</v>
      </c>
      <c r="D28" s="26" t="s">
        <v>11</v>
      </c>
      <c r="E28" s="27">
        <v>1568.4</v>
      </c>
      <c r="G28" s="26" t="s">
        <v>16</v>
      </c>
      <c r="H28" s="27">
        <v>3.4</v>
      </c>
      <c r="J28" s="26" t="s">
        <v>1</v>
      </c>
      <c r="K28" s="27">
        <v>3.6</v>
      </c>
      <c r="M28" s="26" t="s">
        <v>19</v>
      </c>
      <c r="N28" s="27">
        <v>35</v>
      </c>
      <c r="P28" s="26" t="s">
        <v>19</v>
      </c>
      <c r="Q28" s="27">
        <v>2.82</v>
      </c>
    </row>
    <row r="29" spans="1:17" x14ac:dyDescent="0.25">
      <c r="A29" s="26" t="s">
        <v>19</v>
      </c>
      <c r="B29" s="27">
        <v>1548.8</v>
      </c>
      <c r="D29" s="26" t="s">
        <v>1</v>
      </c>
      <c r="E29" s="27">
        <v>1573.4</v>
      </c>
      <c r="G29" s="26" t="s">
        <v>19</v>
      </c>
      <c r="H29" s="27">
        <v>3.4</v>
      </c>
      <c r="J29" s="26" t="s">
        <v>20</v>
      </c>
      <c r="K29" s="27">
        <v>3.8</v>
      </c>
      <c r="M29" s="26" t="s">
        <v>1</v>
      </c>
      <c r="N29" s="27">
        <v>-14.2</v>
      </c>
      <c r="P29" s="26" t="s">
        <v>1</v>
      </c>
      <c r="Q29" s="27">
        <v>-0.13</v>
      </c>
    </row>
    <row r="30" spans="1:17" x14ac:dyDescent="0.25">
      <c r="A30" s="26" t="s">
        <v>32</v>
      </c>
      <c r="B30" s="27">
        <v>1539</v>
      </c>
      <c r="D30" s="26" t="s">
        <v>21</v>
      </c>
      <c r="E30" s="27">
        <v>1575.2</v>
      </c>
      <c r="G30" s="26" t="s">
        <v>14</v>
      </c>
      <c r="H30" s="27">
        <v>3.2</v>
      </c>
      <c r="J30" s="26" t="s">
        <v>31</v>
      </c>
      <c r="K30" s="27">
        <v>4</v>
      </c>
      <c r="M30" s="26" t="s">
        <v>32</v>
      </c>
      <c r="N30" s="27">
        <v>-17.2</v>
      </c>
      <c r="P30" s="26" t="s">
        <v>32</v>
      </c>
      <c r="Q30" s="27">
        <v>-0.85</v>
      </c>
    </row>
    <row r="31" spans="1:17" x14ac:dyDescent="0.25">
      <c r="A31" s="26" t="s">
        <v>14</v>
      </c>
      <c r="B31" s="27">
        <v>1490.8</v>
      </c>
      <c r="D31" s="26" t="s">
        <v>20</v>
      </c>
      <c r="E31" s="27">
        <v>1600.4</v>
      </c>
      <c r="G31" s="26" t="s">
        <v>32</v>
      </c>
      <c r="H31" s="27">
        <v>3</v>
      </c>
      <c r="J31" s="26" t="s">
        <v>2</v>
      </c>
      <c r="K31" s="27">
        <v>4.4000000000000004</v>
      </c>
      <c r="M31" s="26" t="s">
        <v>20</v>
      </c>
      <c r="N31" s="27">
        <v>-181.4</v>
      </c>
      <c r="P31" s="26" t="s">
        <v>20</v>
      </c>
      <c r="Q31" s="27">
        <v>-10.07</v>
      </c>
    </row>
    <row r="32" spans="1:17" x14ac:dyDescent="0.25">
      <c r="A32" s="26" t="s">
        <v>30</v>
      </c>
      <c r="B32" s="27">
        <v>1472</v>
      </c>
      <c r="D32" s="26" t="s">
        <v>2</v>
      </c>
      <c r="E32" s="27">
        <v>1641.4</v>
      </c>
      <c r="G32" s="26" t="s">
        <v>15</v>
      </c>
      <c r="H32" s="27">
        <v>2.8</v>
      </c>
      <c r="J32" s="26" t="s">
        <v>11</v>
      </c>
      <c r="K32" s="27">
        <v>4.4000000000000004</v>
      </c>
      <c r="M32" s="26" t="s">
        <v>14</v>
      </c>
      <c r="N32" s="27">
        <v>-212.4</v>
      </c>
      <c r="P32" s="26" t="s">
        <v>14</v>
      </c>
      <c r="Q32" s="27">
        <v>-11.33</v>
      </c>
    </row>
    <row r="33" spans="1:17" x14ac:dyDescent="0.25">
      <c r="A33" s="26" t="s">
        <v>15</v>
      </c>
      <c r="B33" s="27">
        <v>1464.8</v>
      </c>
      <c r="D33" s="26" t="s">
        <v>14</v>
      </c>
      <c r="E33" s="27">
        <v>1703.2</v>
      </c>
      <c r="G33" s="26" t="s">
        <v>20</v>
      </c>
      <c r="H33" s="27">
        <v>2.2000000000000002</v>
      </c>
      <c r="J33" s="26" t="s">
        <v>15</v>
      </c>
      <c r="K33" s="27">
        <v>4.4000000000000004</v>
      </c>
      <c r="M33" s="26" t="s">
        <v>30</v>
      </c>
      <c r="N33" s="27">
        <v>-247</v>
      </c>
      <c r="P33" s="26" t="s">
        <v>30</v>
      </c>
      <c r="Q33" s="27">
        <v>-12.17</v>
      </c>
    </row>
    <row r="34" spans="1:17" x14ac:dyDescent="0.25">
      <c r="A34" s="26" t="s">
        <v>20</v>
      </c>
      <c r="B34" s="27">
        <v>1419</v>
      </c>
      <c r="D34" s="26" t="s">
        <v>30</v>
      </c>
      <c r="E34" s="27">
        <v>1719</v>
      </c>
      <c r="G34" s="26" t="s">
        <v>30</v>
      </c>
      <c r="H34" s="27">
        <v>2</v>
      </c>
      <c r="J34" s="26" t="s">
        <v>14</v>
      </c>
      <c r="K34" s="27">
        <v>5</v>
      </c>
      <c r="M34" s="26" t="s">
        <v>2</v>
      </c>
      <c r="N34" s="27">
        <v>-269</v>
      </c>
      <c r="P34" s="26" t="s">
        <v>2</v>
      </c>
      <c r="Q34" s="27">
        <v>-16.02</v>
      </c>
    </row>
    <row r="35" spans="1:17" x14ac:dyDescent="0.25">
      <c r="A35" s="26" t="s">
        <v>2</v>
      </c>
      <c r="B35" s="27">
        <v>1372.4</v>
      </c>
      <c r="D35" s="26" t="s">
        <v>15</v>
      </c>
      <c r="E35" s="27">
        <v>1762.6</v>
      </c>
      <c r="G35" s="26" t="s">
        <v>2</v>
      </c>
      <c r="H35" s="27">
        <v>1.2</v>
      </c>
      <c r="J35" s="26" t="s">
        <v>30</v>
      </c>
      <c r="K35" s="27">
        <v>5.8</v>
      </c>
      <c r="M35" s="26" t="s">
        <v>15</v>
      </c>
      <c r="N35" s="27">
        <v>-297.8</v>
      </c>
      <c r="P35" s="26" t="s">
        <v>15</v>
      </c>
      <c r="Q35" s="27">
        <v>-16.809999999999999</v>
      </c>
    </row>
    <row r="36" spans="1:17" s="29" customFormat="1" x14ac:dyDescent="0.25"/>
    <row r="37" spans="1:17" x14ac:dyDescent="0.25">
      <c r="A37" s="22" t="s">
        <v>27</v>
      </c>
      <c r="B37" s="5" t="s">
        <v>34</v>
      </c>
      <c r="C37" s="5"/>
    </row>
    <row r="38" spans="1:17" x14ac:dyDescent="0.25">
      <c r="A38" s="26" t="s">
        <v>3</v>
      </c>
      <c r="B38" s="27">
        <f>1564.88-E18</f>
        <v>122.88000000000011</v>
      </c>
    </row>
    <row r="39" spans="1:17" x14ac:dyDescent="0.25">
      <c r="A39" s="26" t="s">
        <v>31</v>
      </c>
      <c r="B39" s="27">
        <f t="shared" ref="B39:B55" si="1">1564.88-E19</f>
        <v>117.68000000000006</v>
      </c>
    </row>
    <row r="40" spans="1:17" x14ac:dyDescent="0.25">
      <c r="A40" s="26" t="s">
        <v>23</v>
      </c>
      <c r="B40" s="27">
        <f t="shared" si="1"/>
        <v>86.880000000000109</v>
      </c>
    </row>
    <row r="41" spans="1:17" x14ac:dyDescent="0.25">
      <c r="A41" s="26" t="s">
        <v>29</v>
      </c>
      <c r="B41" s="27">
        <f t="shared" si="1"/>
        <v>85.680000000000064</v>
      </c>
    </row>
    <row r="42" spans="1:17" x14ac:dyDescent="0.25">
      <c r="A42" s="26" t="s">
        <v>19</v>
      </c>
      <c r="B42" s="27">
        <f t="shared" si="1"/>
        <v>60.480000000000018</v>
      </c>
    </row>
    <row r="43" spans="1:17" x14ac:dyDescent="0.25">
      <c r="A43" s="26" t="s">
        <v>13</v>
      </c>
      <c r="B43" s="27">
        <f t="shared" si="1"/>
        <v>51.080000000000155</v>
      </c>
    </row>
    <row r="44" spans="1:17" x14ac:dyDescent="0.25">
      <c r="A44" s="26" t="s">
        <v>12</v>
      </c>
      <c r="B44" s="27">
        <f t="shared" si="1"/>
        <v>48.080000000000155</v>
      </c>
    </row>
    <row r="45" spans="1:17" x14ac:dyDescent="0.25">
      <c r="A45" s="26" t="s">
        <v>16</v>
      </c>
      <c r="B45" s="27">
        <f t="shared" si="1"/>
        <v>29.880000000000109</v>
      </c>
    </row>
    <row r="46" spans="1:17" x14ac:dyDescent="0.25">
      <c r="A46" s="26" t="s">
        <v>32</v>
      </c>
      <c r="B46" s="27">
        <f t="shared" si="1"/>
        <v>13.2800000000002</v>
      </c>
    </row>
    <row r="47" spans="1:17" x14ac:dyDescent="0.25">
      <c r="A47" s="26" t="s">
        <v>11</v>
      </c>
      <c r="B47" s="27">
        <f t="shared" si="1"/>
        <v>8.6800000000000637</v>
      </c>
    </row>
    <row r="48" spans="1:17" x14ac:dyDescent="0.25">
      <c r="A48" s="26" t="s">
        <v>21</v>
      </c>
      <c r="B48" s="27">
        <f t="shared" si="1"/>
        <v>-3.5199999999999818</v>
      </c>
    </row>
    <row r="49" spans="1:2" x14ac:dyDescent="0.25">
      <c r="A49" s="26" t="s">
        <v>1</v>
      </c>
      <c r="B49" s="27">
        <f t="shared" si="1"/>
        <v>-8.5199999999999818</v>
      </c>
    </row>
    <row r="50" spans="1:2" x14ac:dyDescent="0.25">
      <c r="A50" s="26" t="s">
        <v>22</v>
      </c>
      <c r="B50" s="27">
        <f t="shared" si="1"/>
        <v>-10.319999999999936</v>
      </c>
    </row>
    <row r="51" spans="1:2" x14ac:dyDescent="0.25">
      <c r="A51" s="26" t="s">
        <v>20</v>
      </c>
      <c r="B51" s="27">
        <f t="shared" si="1"/>
        <v>-35.519999999999982</v>
      </c>
    </row>
    <row r="52" spans="1:2" x14ac:dyDescent="0.25">
      <c r="A52" s="26" t="s">
        <v>2</v>
      </c>
      <c r="B52" s="27">
        <f t="shared" si="1"/>
        <v>-76.519999999999982</v>
      </c>
    </row>
    <row r="53" spans="1:2" x14ac:dyDescent="0.25">
      <c r="A53" s="26" t="s">
        <v>14</v>
      </c>
      <c r="B53" s="27">
        <f t="shared" si="1"/>
        <v>-138.31999999999994</v>
      </c>
    </row>
    <row r="54" spans="1:2" x14ac:dyDescent="0.25">
      <c r="A54" s="26" t="s">
        <v>15</v>
      </c>
      <c r="B54" s="27">
        <f t="shared" si="1"/>
        <v>-154.11999999999989</v>
      </c>
    </row>
    <row r="55" spans="1:2" x14ac:dyDescent="0.25">
      <c r="A55" s="26" t="s">
        <v>30</v>
      </c>
      <c r="B55" s="27">
        <f t="shared" si="1"/>
        <v>-197.7199999999998</v>
      </c>
    </row>
  </sheetData>
  <sortState ref="P18:Q35">
    <sortCondition descending="1" ref="Q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RawData</vt:lpstr>
      <vt:lpstr>Graphs</vt:lpstr>
      <vt:lpstr>Tables</vt:lpstr>
      <vt:lpstr>DtLadder</vt:lpstr>
      <vt:lpstr>RawDataL5</vt:lpstr>
      <vt:lpstr>GraphsL5</vt:lpstr>
      <vt:lpstr>TablesL5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2013-06-26T05:22:34Z</dcterms:created>
  <dcterms:modified xsi:type="dcterms:W3CDTF">2013-07-02T10:30:50Z</dcterms:modified>
</cp:coreProperties>
</file>