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0" windowWidth="24555" windowHeight="12015" activeTab="0"/>
  </bookViews>
  <sheets>
    <sheet name="Bye Planner" sheetId="1" r:id="rId1"/>
  </sheets>
  <definedNames>
    <definedName name="dvTeams">'Bye Planner'!$A$33:$A$50</definedName>
    <definedName name="_xlnm.Print_Area" localSheetId="0">'Bye Planner'!$A$1:$X$64</definedName>
  </definedNames>
  <calcPr calcMode="autoNoTable" fullCalcOnLoad="1"/>
</workbook>
</file>

<file path=xl/sharedStrings.xml><?xml version="1.0" encoding="utf-8"?>
<sst xmlns="http://schemas.openxmlformats.org/spreadsheetml/2006/main" count="259" uniqueCount="83">
  <si>
    <t>ADE</t>
  </si>
  <si>
    <t>BL</t>
  </si>
  <si>
    <t>GWS</t>
  </si>
  <si>
    <t>NM</t>
  </si>
  <si>
    <t>WC</t>
  </si>
  <si>
    <t>WB</t>
  </si>
  <si>
    <t>COL</t>
  </si>
  <si>
    <t>ESS</t>
  </si>
  <si>
    <t>FRE</t>
  </si>
  <si>
    <t>GEE</t>
  </si>
  <si>
    <t>MEL</t>
  </si>
  <si>
    <t>SYD</t>
  </si>
  <si>
    <t>CAR</t>
  </si>
  <si>
    <t>GC</t>
  </si>
  <si>
    <t>HAW</t>
  </si>
  <si>
    <t>PTA</t>
  </si>
  <si>
    <t>RIC</t>
  </si>
  <si>
    <t>STK</t>
  </si>
  <si>
    <t>DEF</t>
  </si>
  <si>
    <t>Deledio</t>
  </si>
  <si>
    <t>Scotland</t>
  </si>
  <si>
    <t>Goddard</t>
  </si>
  <si>
    <t>Waters</t>
  </si>
  <si>
    <t>Bugg</t>
  </si>
  <si>
    <t>Hargrave</t>
  </si>
  <si>
    <t>Dempsey</t>
  </si>
  <si>
    <t>Clarke</t>
  </si>
  <si>
    <t>Ellis</t>
  </si>
  <si>
    <t>MID</t>
  </si>
  <si>
    <t>Pendlebury</t>
  </si>
  <si>
    <t>Boyd</t>
  </si>
  <si>
    <t>Cotchin</t>
  </si>
  <si>
    <t>Magner</t>
  </si>
  <si>
    <t>Barlow</t>
  </si>
  <si>
    <t>Greene</t>
  </si>
  <si>
    <t>Smith</t>
  </si>
  <si>
    <t>Shiel</t>
  </si>
  <si>
    <t>Giles</t>
  </si>
  <si>
    <t>RUC</t>
  </si>
  <si>
    <t>Redden</t>
  </si>
  <si>
    <t>Stephenson</t>
  </si>
  <si>
    <t>Sidebottom</t>
  </si>
  <si>
    <t>Franklin</t>
  </si>
  <si>
    <t>Dangerfield</t>
  </si>
  <si>
    <t>Martin</t>
  </si>
  <si>
    <t>Porplyzia</t>
  </si>
  <si>
    <t>Cameron</t>
  </si>
  <si>
    <t>Waite</t>
  </si>
  <si>
    <t>Hall</t>
  </si>
  <si>
    <t>FWD</t>
  </si>
  <si>
    <t>Players</t>
  </si>
  <si>
    <t>Shortfall</t>
  </si>
  <si>
    <t>Total players</t>
  </si>
  <si>
    <t>Player</t>
  </si>
  <si>
    <t>Team</t>
  </si>
  <si>
    <t>Round 12 Trades</t>
  </si>
  <si>
    <t>Round 13 Trades</t>
  </si>
  <si>
    <t>Teams</t>
  </si>
  <si>
    <t>Selected?</t>
  </si>
  <si>
    <t>Yes</t>
  </si>
  <si>
    <t>No</t>
  </si>
  <si>
    <t>Trades to &amp; inc rd 11</t>
  </si>
  <si>
    <t>Rd 11</t>
  </si>
  <si>
    <t>Rd 12</t>
  </si>
  <si>
    <t>Rd 13</t>
  </si>
  <si>
    <t>Full team</t>
  </si>
  <si>
    <t>Round 11 byes</t>
  </si>
  <si>
    <t>Round 12 byes</t>
  </si>
  <si>
    <t>Round 13 byes</t>
  </si>
  <si>
    <t>Instructions</t>
  </si>
  <si>
    <t>Enter your team in columns D &amp; E</t>
  </si>
  <si>
    <t>All trades from now up to and including round 11 are entered in columns G &amp; H, round 12 in N &amp; O, and round 13 in U &amp; V</t>
  </si>
  <si>
    <t>If you need to trade out players you've traded in in column G before round 12, you will need to reset columns D &amp; E</t>
  </si>
  <si>
    <t>Make sure you enter the club correctly as results will be wrong otherwise</t>
  </si>
  <si>
    <t>Team pre-rd 12 trades</t>
  </si>
  <si>
    <t>Team pre-rd 13 trades</t>
  </si>
  <si>
    <t>Cox</t>
  </si>
  <si>
    <t>Horsley</t>
  </si>
  <si>
    <t>Use the 'Selected?' column to deal with known injuries, suspensions and out of favour ruckmen</t>
  </si>
  <si>
    <t>AFL Dream Team Bye Weeks Planner</t>
  </si>
  <si>
    <t>Number of donuts</t>
  </si>
  <si>
    <t>Donuts across all bye rounds</t>
  </si>
  <si>
    <t>And finally…assess how completely screwed you are in the bye weeks!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</si>
</sst>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[Red]\(#,##0\);\-_)"/>
    <numFmt numFmtId="165" formatCode="0;;\-"/>
    <numFmt numFmtId="166" formatCode="&quot;DEF = &quot;0"/>
    <numFmt numFmtId="167" formatCode="&quot;MID = &quot;0"/>
    <numFmt numFmtId="168" formatCode="&quot;RUC = &quot;0"/>
    <numFmt numFmtId="169" formatCode="&quot;FWD = &quot;0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i/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4" fontId="2" fillId="29" borderId="3" applyAlignment="0">
      <protection locked="0"/>
    </xf>
    <xf numFmtId="0" fontId="32" fillId="30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7" applyNumberFormat="0" applyFill="0" applyAlignment="0" applyProtection="0"/>
    <xf numFmtId="0" fontId="38" fillId="32" borderId="0" applyNumberFormat="0" applyBorder="0" applyAlignment="0" applyProtection="0"/>
    <xf numFmtId="0" fontId="0" fillId="33" borderId="8" applyNumberFormat="0" applyFont="0" applyAlignment="0" applyProtection="0"/>
    <xf numFmtId="0" fontId="39" fillId="27" borderId="9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4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4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1" fillId="0" borderId="11" xfId="0" applyFont="1" applyBorder="1" applyAlignment="1">
      <alignment/>
    </xf>
    <xf numFmtId="0" fontId="4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3" fillId="2" borderId="3" xfId="47" applyFont="1" applyFill="1" applyAlignment="1">
      <alignment horizontal="center"/>
      <protection locked="0"/>
    </xf>
    <xf numFmtId="166" fontId="3" fillId="2" borderId="3" xfId="47" applyNumberFormat="1" applyFont="1" applyFill="1" applyAlignment="1">
      <alignment horizontal="center"/>
      <protection locked="0"/>
    </xf>
    <xf numFmtId="167" fontId="3" fillId="2" borderId="3" xfId="47" applyNumberFormat="1" applyFont="1" applyFill="1" applyAlignment="1">
      <alignment horizontal="center"/>
      <protection locked="0"/>
    </xf>
    <xf numFmtId="168" fontId="3" fillId="2" borderId="3" xfId="47" applyNumberFormat="1" applyFont="1" applyFill="1" applyAlignment="1">
      <alignment horizontal="center"/>
      <protection locked="0"/>
    </xf>
    <xf numFmtId="169" fontId="3" fillId="2" borderId="3" xfId="47" applyNumberFormat="1" applyFont="1" applyFill="1" applyAlignment="1">
      <alignment horizontal="center"/>
      <protection locked="0"/>
    </xf>
    <xf numFmtId="0" fontId="43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11" xfId="0" applyFont="1" applyFill="1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164" fontId="4" fillId="34" borderId="14" xfId="47" applyFont="1" applyFill="1" applyBorder="1" applyAlignment="1">
      <alignment horizontal="left"/>
      <protection locked="0"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center"/>
    </xf>
    <xf numFmtId="0" fontId="0" fillId="34" borderId="15" xfId="0" applyFill="1" applyBorder="1" applyAlignment="1">
      <alignment horizontal="left"/>
    </xf>
    <xf numFmtId="0" fontId="0" fillId="34" borderId="16" xfId="0" applyFill="1" applyBorder="1" applyAlignment="1">
      <alignment/>
    </xf>
    <xf numFmtId="164" fontId="3" fillId="34" borderId="11" xfId="47" applyFont="1" applyFill="1" applyBorder="1" applyAlignment="1">
      <alignment horizontal="left"/>
      <protection locked="0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horizontal="left"/>
    </xf>
    <xf numFmtId="0" fontId="0" fillId="34" borderId="17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9" xfId="0" applyFill="1" applyBorder="1" applyAlignment="1">
      <alignment horizontal="center"/>
    </xf>
    <xf numFmtId="0" fontId="0" fillId="34" borderId="19" xfId="0" applyFill="1" applyBorder="1" applyAlignment="1">
      <alignment horizontal="left"/>
    </xf>
    <xf numFmtId="0" fontId="0" fillId="34" borderId="20" xfId="0" applyFill="1" applyBorder="1" applyAlignment="1">
      <alignment/>
    </xf>
    <xf numFmtId="0" fontId="45" fillId="0" borderId="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left"/>
    </xf>
    <xf numFmtId="165" fontId="43" fillId="0" borderId="0" xfId="0" applyNumberFormat="1" applyFont="1" applyAlignment="1">
      <alignment horizontal="center"/>
    </xf>
    <xf numFmtId="0" fontId="43" fillId="0" borderId="11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3" fillId="0" borderId="21" xfId="0" applyFont="1" applyBorder="1" applyAlignment="1">
      <alignment/>
    </xf>
    <xf numFmtId="0" fontId="47" fillId="0" borderId="22" xfId="0" applyFont="1" applyBorder="1" applyAlignment="1">
      <alignment/>
    </xf>
    <xf numFmtId="0" fontId="47" fillId="0" borderId="22" xfId="0" applyFont="1" applyBorder="1" applyAlignment="1">
      <alignment horizontal="left"/>
    </xf>
    <xf numFmtId="165" fontId="43" fillId="0" borderId="23" xfId="0" applyNumberFormat="1" applyFont="1" applyBorder="1" applyAlignment="1">
      <alignment horizontal="center"/>
    </xf>
    <xf numFmtId="0" fontId="47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EYInputValue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5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63"/>
  <sheetViews>
    <sheetView showGridLines="0" tabSelected="1" zoomScale="85" zoomScaleNormal="85" zoomScalePageLayoutView="0" workbookViewId="0" topLeftCell="A1">
      <selection activeCell="A2" sqref="A2"/>
    </sheetView>
  </sheetViews>
  <sheetFormatPr defaultColWidth="0" defaultRowHeight="12.75"/>
  <cols>
    <col min="1" max="1" width="14.7109375" style="0" bestFit="1" customWidth="1"/>
    <col min="2" max="2" width="7.57421875" style="0" customWidth="1"/>
    <col min="3" max="3" width="3.8515625" style="1" customWidth="1"/>
    <col min="4" max="4" width="14.00390625" style="0" customWidth="1"/>
    <col min="5" max="5" width="7.421875" style="0" customWidth="1"/>
    <col min="6" max="6" width="1.421875" style="0" customWidth="1"/>
    <col min="7" max="7" width="15.140625" style="7" customWidth="1"/>
    <col min="8" max="8" width="7.421875" style="1" customWidth="1"/>
    <col min="9" max="9" width="10.421875" style="1" bestFit="1" customWidth="1"/>
    <col min="10" max="10" width="6.28125" style="0" customWidth="1"/>
    <col min="11" max="11" width="1.421875" style="0" customWidth="1"/>
    <col min="12" max="12" width="14.00390625" style="0" customWidth="1"/>
    <col min="13" max="13" width="9.140625" style="0" customWidth="1"/>
    <col min="14" max="14" width="15.140625" style="7" customWidth="1"/>
    <col min="15" max="15" width="7.421875" style="1" customWidth="1"/>
    <col min="16" max="16" width="10.421875" style="1" bestFit="1" customWidth="1"/>
    <col min="17" max="17" width="6.28125" style="0" customWidth="1"/>
    <col min="18" max="18" width="1.421875" style="0" customWidth="1"/>
    <col min="19" max="19" width="14.00390625" style="0" customWidth="1"/>
    <col min="20" max="20" width="9.140625" style="0" customWidth="1"/>
    <col min="21" max="21" width="15.140625" style="7" customWidth="1"/>
    <col min="22" max="22" width="7.421875" style="1" customWidth="1"/>
    <col min="23" max="23" width="10.421875" style="1" bestFit="1" customWidth="1"/>
    <col min="24" max="24" width="6.28125" style="0" customWidth="1"/>
    <col min="25" max="25" width="9.140625" style="0" customWidth="1"/>
    <col min="26" max="16384" width="9.140625" style="0" hidden="1" customWidth="1"/>
  </cols>
  <sheetData>
    <row r="1" ht="18">
      <c r="A1" s="45" t="s">
        <v>79</v>
      </c>
    </row>
    <row r="3" spans="3:24" s="2" customFormat="1" ht="12.75">
      <c r="C3" s="3"/>
      <c r="G3" s="43" t="s">
        <v>61</v>
      </c>
      <c r="H3" s="3"/>
      <c r="I3" s="3" t="s">
        <v>58</v>
      </c>
      <c r="J3" s="3" t="s">
        <v>62</v>
      </c>
      <c r="L3" s="44" t="s">
        <v>74</v>
      </c>
      <c r="M3" s="11"/>
      <c r="N3" s="43" t="s">
        <v>55</v>
      </c>
      <c r="O3" s="3"/>
      <c r="P3" s="3" t="s">
        <v>58</v>
      </c>
      <c r="Q3" s="3" t="s">
        <v>63</v>
      </c>
      <c r="S3" s="44" t="s">
        <v>75</v>
      </c>
      <c r="T3" s="11"/>
      <c r="U3" s="43" t="s">
        <v>56</v>
      </c>
      <c r="V3" s="3"/>
      <c r="W3" s="3" t="s">
        <v>58</v>
      </c>
      <c r="X3" s="3" t="s">
        <v>64</v>
      </c>
    </row>
    <row r="4" spans="1:22" ht="12.75">
      <c r="A4" s="3" t="s">
        <v>66</v>
      </c>
      <c r="G4" s="8" t="s">
        <v>53</v>
      </c>
      <c r="H4" s="3" t="s">
        <v>54</v>
      </c>
      <c r="I4" s="3"/>
      <c r="J4" s="2"/>
      <c r="K4" s="2"/>
      <c r="L4" s="10"/>
      <c r="M4" s="11"/>
      <c r="N4" s="8" t="s">
        <v>53</v>
      </c>
      <c r="O4" s="3" t="s">
        <v>54</v>
      </c>
      <c r="P4" s="3"/>
      <c r="Q4" s="2"/>
      <c r="R4" s="2"/>
      <c r="S4" s="10"/>
      <c r="T4" s="11"/>
      <c r="U4" s="8" t="s">
        <v>53</v>
      </c>
      <c r="V4" s="3" t="s">
        <v>54</v>
      </c>
    </row>
    <row r="5" spans="1:21" ht="12.75">
      <c r="A5" s="15" t="s">
        <v>0</v>
      </c>
      <c r="D5" s="2" t="s">
        <v>18</v>
      </c>
      <c r="G5" s="9"/>
      <c r="L5" s="10" t="s">
        <v>18</v>
      </c>
      <c r="N5" s="9"/>
      <c r="S5" s="10" t="s">
        <v>18</v>
      </c>
      <c r="U5" s="9"/>
    </row>
    <row r="6" spans="1:24" ht="12.75">
      <c r="A6" s="15" t="s">
        <v>1</v>
      </c>
      <c r="C6" s="1">
        <f aca="true" t="shared" si="0" ref="C6:C14">C5+1</f>
        <v>1</v>
      </c>
      <c r="D6" t="s">
        <v>19</v>
      </c>
      <c r="E6" s="1" t="s">
        <v>16</v>
      </c>
      <c r="G6" s="23"/>
      <c r="H6" s="24"/>
      <c r="I6" s="24" t="s">
        <v>59</v>
      </c>
      <c r="J6" s="4">
        <f aca="true" t="shared" si="1" ref="J6:J14">IF($H6="",IF(ISERROR(MATCH($E6,$A$5:$A$10,0)),1,0),IF(ISERROR(MATCH($H6,$A$5:$A$10,0)),1,0))*IF(I6="Yes",1,0)</f>
        <v>1</v>
      </c>
      <c r="L6" s="12" t="str">
        <f aca="true" t="shared" si="2" ref="L6:M14">IF($H6="",D6,G6)</f>
        <v>Deledio</v>
      </c>
      <c r="M6" s="14" t="str">
        <f t="shared" si="2"/>
        <v>RIC</v>
      </c>
      <c r="N6" s="23"/>
      <c r="O6" s="24"/>
      <c r="P6" s="24" t="s">
        <v>59</v>
      </c>
      <c r="Q6" s="4">
        <f aca="true" t="shared" si="3" ref="Q6:Q14">IF($O6="",IF(ISERROR(MATCH($M6,$A$12:$A$17,0)),1,0),IF(ISERROR(MATCH($O6,$A$12:$A$17,0)),1,0))*IF(P6="Yes",1,0)</f>
        <v>1</v>
      </c>
      <c r="S6" s="12" t="str">
        <f aca="true" t="shared" si="4" ref="S6:S14">IF($O6="",L6,N6)</f>
        <v>Deledio</v>
      </c>
      <c r="T6" s="14" t="str">
        <f aca="true" t="shared" si="5" ref="T6:T14">IF($O6="",M6,O6)</f>
        <v>RIC</v>
      </c>
      <c r="U6" s="23"/>
      <c r="V6" s="24"/>
      <c r="W6" s="24" t="s">
        <v>59</v>
      </c>
      <c r="X6" s="4">
        <f aca="true" t="shared" si="6" ref="X6:X14">IF($V6="",IF(ISERROR(MATCH($T6,$A$19:$A$24,0)),1,0),IF(ISERROR(MATCH($V6,$A$19:$A$24,0)),1,0))*IF(W6="Yes",1,0)</f>
        <v>0</v>
      </c>
    </row>
    <row r="7" spans="1:24" ht="12.75">
      <c r="A7" s="15" t="s">
        <v>2</v>
      </c>
      <c r="C7" s="1">
        <f t="shared" si="0"/>
        <v>2</v>
      </c>
      <c r="D7" t="s">
        <v>20</v>
      </c>
      <c r="E7" s="1" t="s">
        <v>12</v>
      </c>
      <c r="G7" s="23"/>
      <c r="H7" s="24"/>
      <c r="I7" s="24" t="s">
        <v>59</v>
      </c>
      <c r="J7" s="4">
        <f t="shared" si="1"/>
        <v>1</v>
      </c>
      <c r="L7" s="12" t="str">
        <f t="shared" si="2"/>
        <v>Scotland</v>
      </c>
      <c r="M7" s="14" t="str">
        <f t="shared" si="2"/>
        <v>CAR</v>
      </c>
      <c r="N7" s="23"/>
      <c r="O7" s="24"/>
      <c r="P7" s="24" t="s">
        <v>59</v>
      </c>
      <c r="Q7" s="4">
        <f t="shared" si="3"/>
        <v>1</v>
      </c>
      <c r="S7" s="12" t="str">
        <f t="shared" si="4"/>
        <v>Scotland</v>
      </c>
      <c r="T7" s="14" t="str">
        <f t="shared" si="5"/>
        <v>CAR</v>
      </c>
      <c r="U7" s="23"/>
      <c r="V7" s="24"/>
      <c r="W7" s="24" t="s">
        <v>59</v>
      </c>
      <c r="X7" s="4">
        <f t="shared" si="6"/>
        <v>0</v>
      </c>
    </row>
    <row r="8" spans="1:24" ht="12.75">
      <c r="A8" s="15" t="s">
        <v>3</v>
      </c>
      <c r="C8" s="1">
        <f t="shared" si="0"/>
        <v>3</v>
      </c>
      <c r="D8" t="s">
        <v>21</v>
      </c>
      <c r="E8" s="1" t="s">
        <v>17</v>
      </c>
      <c r="G8" s="23"/>
      <c r="H8" s="24"/>
      <c r="I8" s="24" t="s">
        <v>59</v>
      </c>
      <c r="J8" s="4">
        <f t="shared" si="1"/>
        <v>1</v>
      </c>
      <c r="L8" s="12" t="str">
        <f t="shared" si="2"/>
        <v>Goddard</v>
      </c>
      <c r="M8" s="14" t="str">
        <f t="shared" si="2"/>
        <v>STK</v>
      </c>
      <c r="N8" s="23"/>
      <c r="O8" s="24"/>
      <c r="P8" s="24" t="s">
        <v>59</v>
      </c>
      <c r="Q8" s="4">
        <f t="shared" si="3"/>
        <v>1</v>
      </c>
      <c r="S8" s="12" t="str">
        <f t="shared" si="4"/>
        <v>Goddard</v>
      </c>
      <c r="T8" s="14" t="str">
        <f t="shared" si="5"/>
        <v>STK</v>
      </c>
      <c r="U8" s="23"/>
      <c r="V8" s="24"/>
      <c r="W8" s="24" t="s">
        <v>59</v>
      </c>
      <c r="X8" s="4">
        <f t="shared" si="6"/>
        <v>0</v>
      </c>
    </row>
    <row r="9" spans="1:24" ht="12.75">
      <c r="A9" s="15" t="s">
        <v>4</v>
      </c>
      <c r="C9" s="1">
        <f t="shared" si="0"/>
        <v>4</v>
      </c>
      <c r="D9" t="s">
        <v>22</v>
      </c>
      <c r="E9" s="1" t="s">
        <v>4</v>
      </c>
      <c r="G9" s="23"/>
      <c r="H9" s="24"/>
      <c r="I9" s="24" t="s">
        <v>59</v>
      </c>
      <c r="J9" s="4">
        <f t="shared" si="1"/>
        <v>0</v>
      </c>
      <c r="L9" s="12" t="str">
        <f t="shared" si="2"/>
        <v>Waters</v>
      </c>
      <c r="M9" s="14" t="str">
        <f t="shared" si="2"/>
        <v>WC</v>
      </c>
      <c r="N9" s="23"/>
      <c r="O9" s="24"/>
      <c r="P9" s="24" t="s">
        <v>59</v>
      </c>
      <c r="Q9" s="4">
        <f t="shared" si="3"/>
        <v>1</v>
      </c>
      <c r="S9" s="12" t="str">
        <f t="shared" si="4"/>
        <v>Waters</v>
      </c>
      <c r="T9" s="14" t="str">
        <f t="shared" si="5"/>
        <v>WC</v>
      </c>
      <c r="U9" s="23"/>
      <c r="V9" s="24"/>
      <c r="W9" s="24" t="s">
        <v>59</v>
      </c>
      <c r="X9" s="4">
        <f t="shared" si="6"/>
        <v>1</v>
      </c>
    </row>
    <row r="10" spans="1:24" ht="12.75">
      <c r="A10" s="15" t="s">
        <v>5</v>
      </c>
      <c r="C10" s="1">
        <f t="shared" si="0"/>
        <v>5</v>
      </c>
      <c r="D10" t="s">
        <v>23</v>
      </c>
      <c r="E10" s="1" t="s">
        <v>2</v>
      </c>
      <c r="G10" s="23"/>
      <c r="H10" s="24"/>
      <c r="I10" s="24" t="s">
        <v>59</v>
      </c>
      <c r="J10" s="4">
        <f t="shared" si="1"/>
        <v>0</v>
      </c>
      <c r="L10" s="12" t="str">
        <f t="shared" si="2"/>
        <v>Bugg</v>
      </c>
      <c r="M10" s="14" t="str">
        <f t="shared" si="2"/>
        <v>GWS</v>
      </c>
      <c r="N10" s="23"/>
      <c r="O10" s="24"/>
      <c r="P10" s="24" t="s">
        <v>59</v>
      </c>
      <c r="Q10" s="4">
        <f t="shared" si="3"/>
        <v>1</v>
      </c>
      <c r="S10" s="12" t="str">
        <f t="shared" si="4"/>
        <v>Bugg</v>
      </c>
      <c r="T10" s="14" t="str">
        <f t="shared" si="5"/>
        <v>GWS</v>
      </c>
      <c r="U10" s="23"/>
      <c r="V10" s="24"/>
      <c r="W10" s="24" t="s">
        <v>59</v>
      </c>
      <c r="X10" s="4">
        <f t="shared" si="6"/>
        <v>1</v>
      </c>
    </row>
    <row r="11" spans="1:24" ht="12.75">
      <c r="A11" s="3" t="s">
        <v>67</v>
      </c>
      <c r="C11" s="1">
        <f t="shared" si="0"/>
        <v>6</v>
      </c>
      <c r="D11" t="s">
        <v>24</v>
      </c>
      <c r="E11" s="1" t="s">
        <v>5</v>
      </c>
      <c r="G11" s="23"/>
      <c r="H11" s="24"/>
      <c r="I11" s="24" t="s">
        <v>59</v>
      </c>
      <c r="J11" s="4">
        <f t="shared" si="1"/>
        <v>0</v>
      </c>
      <c r="L11" s="12" t="str">
        <f t="shared" si="2"/>
        <v>Hargrave</v>
      </c>
      <c r="M11" s="14" t="str">
        <f t="shared" si="2"/>
        <v>WB</v>
      </c>
      <c r="N11" s="23"/>
      <c r="O11" s="24"/>
      <c r="P11" s="24" t="s">
        <v>59</v>
      </c>
      <c r="Q11" s="4">
        <f t="shared" si="3"/>
        <v>1</v>
      </c>
      <c r="S11" s="12" t="str">
        <f t="shared" si="4"/>
        <v>Hargrave</v>
      </c>
      <c r="T11" s="14" t="str">
        <f t="shared" si="5"/>
        <v>WB</v>
      </c>
      <c r="U11" s="23"/>
      <c r="V11" s="24"/>
      <c r="W11" s="24" t="s">
        <v>59</v>
      </c>
      <c r="X11" s="4">
        <f t="shared" si="6"/>
        <v>1</v>
      </c>
    </row>
    <row r="12" spans="1:24" ht="12.75">
      <c r="A12" s="15" t="s">
        <v>6</v>
      </c>
      <c r="C12" s="1">
        <f t="shared" si="0"/>
        <v>7</v>
      </c>
      <c r="D12" t="s">
        <v>25</v>
      </c>
      <c r="E12" s="1" t="s">
        <v>7</v>
      </c>
      <c r="G12" s="23"/>
      <c r="H12" s="24"/>
      <c r="I12" s="24" t="s">
        <v>59</v>
      </c>
      <c r="J12" s="4">
        <f t="shared" si="1"/>
        <v>1</v>
      </c>
      <c r="L12" s="12" t="str">
        <f t="shared" si="2"/>
        <v>Dempsey</v>
      </c>
      <c r="M12" s="14" t="str">
        <f t="shared" si="2"/>
        <v>ESS</v>
      </c>
      <c r="N12" s="23"/>
      <c r="O12" s="24"/>
      <c r="P12" s="24" t="s">
        <v>59</v>
      </c>
      <c r="Q12" s="4">
        <f t="shared" si="3"/>
        <v>0</v>
      </c>
      <c r="S12" s="12" t="str">
        <f t="shared" si="4"/>
        <v>Dempsey</v>
      </c>
      <c r="T12" s="14" t="str">
        <f t="shared" si="5"/>
        <v>ESS</v>
      </c>
      <c r="U12" s="23"/>
      <c r="V12" s="24"/>
      <c r="W12" s="24" t="s">
        <v>59</v>
      </c>
      <c r="X12" s="4">
        <f t="shared" si="6"/>
        <v>1</v>
      </c>
    </row>
    <row r="13" spans="1:24" ht="12.75">
      <c r="A13" s="15" t="s">
        <v>7</v>
      </c>
      <c r="C13" s="1">
        <f t="shared" si="0"/>
        <v>8</v>
      </c>
      <c r="D13" t="s">
        <v>26</v>
      </c>
      <c r="E13" s="1" t="s">
        <v>6</v>
      </c>
      <c r="G13" s="23"/>
      <c r="H13" s="24"/>
      <c r="I13" s="24" t="s">
        <v>59</v>
      </c>
      <c r="J13" s="4">
        <f t="shared" si="1"/>
        <v>1</v>
      </c>
      <c r="L13" s="12" t="str">
        <f t="shared" si="2"/>
        <v>Clarke</v>
      </c>
      <c r="M13" s="14" t="str">
        <f t="shared" si="2"/>
        <v>COL</v>
      </c>
      <c r="N13" s="23"/>
      <c r="O13" s="24"/>
      <c r="P13" s="24" t="s">
        <v>59</v>
      </c>
      <c r="Q13" s="4">
        <f t="shared" si="3"/>
        <v>0</v>
      </c>
      <c r="S13" s="12" t="str">
        <f t="shared" si="4"/>
        <v>Clarke</v>
      </c>
      <c r="T13" s="14" t="str">
        <f t="shared" si="5"/>
        <v>COL</v>
      </c>
      <c r="U13" s="23"/>
      <c r="V13" s="24"/>
      <c r="W13" s="24" t="s">
        <v>59</v>
      </c>
      <c r="X13" s="4">
        <f t="shared" si="6"/>
        <v>1</v>
      </c>
    </row>
    <row r="14" spans="1:24" ht="12.75">
      <c r="A14" s="15" t="s">
        <v>8</v>
      </c>
      <c r="C14" s="1">
        <f t="shared" si="0"/>
        <v>9</v>
      </c>
      <c r="D14" t="s">
        <v>27</v>
      </c>
      <c r="E14" s="1" t="s">
        <v>16</v>
      </c>
      <c r="G14" s="23"/>
      <c r="H14" s="24"/>
      <c r="I14" s="24" t="s">
        <v>59</v>
      </c>
      <c r="J14" s="4">
        <f t="shared" si="1"/>
        <v>1</v>
      </c>
      <c r="L14" s="12" t="str">
        <f t="shared" si="2"/>
        <v>Ellis</v>
      </c>
      <c r="M14" s="14" t="str">
        <f t="shared" si="2"/>
        <v>RIC</v>
      </c>
      <c r="N14" s="23"/>
      <c r="O14" s="24"/>
      <c r="P14" s="24" t="s">
        <v>59</v>
      </c>
      <c r="Q14" s="4">
        <f t="shared" si="3"/>
        <v>1</v>
      </c>
      <c r="S14" s="12" t="str">
        <f t="shared" si="4"/>
        <v>Ellis</v>
      </c>
      <c r="T14" s="14" t="str">
        <f t="shared" si="5"/>
        <v>RIC</v>
      </c>
      <c r="U14" s="23"/>
      <c r="V14" s="24"/>
      <c r="W14" s="24" t="s">
        <v>59</v>
      </c>
      <c r="X14" s="4">
        <f t="shared" si="6"/>
        <v>0</v>
      </c>
    </row>
    <row r="15" spans="1:24" ht="12.75">
      <c r="A15" s="15" t="s">
        <v>9</v>
      </c>
      <c r="D15" s="21" t="s">
        <v>50</v>
      </c>
      <c r="E15" s="1"/>
      <c r="G15" s="25"/>
      <c r="H15" s="26"/>
      <c r="J15" s="6">
        <f>SUM(J6:J14)</f>
        <v>6</v>
      </c>
      <c r="L15" s="22" t="s">
        <v>50</v>
      </c>
      <c r="M15" s="14"/>
      <c r="N15" s="25"/>
      <c r="O15" s="26"/>
      <c r="Q15" s="6">
        <f>SUM(Q6:Q14)</f>
        <v>7</v>
      </c>
      <c r="S15" s="22" t="s">
        <v>50</v>
      </c>
      <c r="T15" s="14"/>
      <c r="U15" s="25"/>
      <c r="V15" s="26"/>
      <c r="X15" s="6">
        <f>SUM(X6:X14)</f>
        <v>5</v>
      </c>
    </row>
    <row r="16" spans="1:24" ht="12.75">
      <c r="A16" s="15" t="s">
        <v>10</v>
      </c>
      <c r="D16" s="21" t="s">
        <v>51</v>
      </c>
      <c r="E16" s="1"/>
      <c r="G16" s="9"/>
      <c r="J16" s="6">
        <f>MAX(0,$A27-J15)</f>
        <v>1</v>
      </c>
      <c r="L16" s="22" t="s">
        <v>51</v>
      </c>
      <c r="M16" s="14"/>
      <c r="N16" s="9"/>
      <c r="Q16" s="6">
        <f>MAX(0,$A27-Q15)</f>
        <v>0</v>
      </c>
      <c r="S16" s="22" t="s">
        <v>51</v>
      </c>
      <c r="T16" s="14"/>
      <c r="U16" s="9"/>
      <c r="X16" s="6">
        <f>MAX(0,$A27-X15)</f>
        <v>2</v>
      </c>
    </row>
    <row r="17" spans="1:24" ht="12.75">
      <c r="A17" s="15" t="s">
        <v>11</v>
      </c>
      <c r="E17" s="1"/>
      <c r="G17" s="9"/>
      <c r="J17" s="5"/>
      <c r="L17" s="12"/>
      <c r="M17" s="14"/>
      <c r="N17" s="9"/>
      <c r="Q17" s="5"/>
      <c r="S17" s="12"/>
      <c r="T17" s="14"/>
      <c r="U17" s="9"/>
      <c r="X17" s="5"/>
    </row>
    <row r="18" spans="1:24" ht="12.75">
      <c r="A18" s="3" t="s">
        <v>68</v>
      </c>
      <c r="D18" s="2" t="s">
        <v>28</v>
      </c>
      <c r="G18" s="9"/>
      <c r="J18" s="5"/>
      <c r="L18" s="10" t="s">
        <v>28</v>
      </c>
      <c r="N18" s="9"/>
      <c r="Q18" s="5"/>
      <c r="S18" s="10" t="s">
        <v>28</v>
      </c>
      <c r="U18" s="9"/>
      <c r="X18" s="5"/>
    </row>
    <row r="19" spans="1:24" ht="12.75">
      <c r="A19" s="15" t="s">
        <v>12</v>
      </c>
      <c r="C19" s="1">
        <f>C14+1</f>
        <v>10</v>
      </c>
      <c r="D19" t="s">
        <v>29</v>
      </c>
      <c r="E19" s="1" t="s">
        <v>6</v>
      </c>
      <c r="G19" s="23"/>
      <c r="H19" s="24"/>
      <c r="I19" s="24" t="s">
        <v>59</v>
      </c>
      <c r="J19" s="4">
        <f aca="true" t="shared" si="7" ref="J19:J26">IF($H19="",IF(ISERROR(MATCH($E19,$A$5:$A$10,0)),1,0),IF(ISERROR(MATCH($H19,$A$5:$A$10,0)),1,0))*IF(I19="Yes",1,0)</f>
        <v>1</v>
      </c>
      <c r="L19" s="12" t="str">
        <f aca="true" t="shared" si="8" ref="L19:M26">IF($H19="",D19,G19)</f>
        <v>Pendlebury</v>
      </c>
      <c r="M19" s="14" t="str">
        <f t="shared" si="8"/>
        <v>COL</v>
      </c>
      <c r="N19" s="23"/>
      <c r="O19" s="24"/>
      <c r="P19" s="24" t="s">
        <v>59</v>
      </c>
      <c r="Q19" s="4">
        <f aca="true" t="shared" si="9" ref="Q19:Q26">IF($O19="",IF(ISERROR(MATCH($M19,$A$12:$A$17,0)),1,0),IF(ISERROR(MATCH($O19,$A$12:$A$17,0)),1,0))*IF(P19="Yes",1,0)</f>
        <v>0</v>
      </c>
      <c r="S19" s="12" t="str">
        <f aca="true" t="shared" si="10" ref="S19:S26">IF($O19="",L19,N19)</f>
        <v>Pendlebury</v>
      </c>
      <c r="T19" s="14" t="str">
        <f aca="true" t="shared" si="11" ref="T19:T26">IF($O19="",M19,O19)</f>
        <v>COL</v>
      </c>
      <c r="U19" s="23"/>
      <c r="V19" s="24"/>
      <c r="W19" s="24" t="s">
        <v>59</v>
      </c>
      <c r="X19" s="4">
        <f aca="true" t="shared" si="12" ref="X19:X26">IF($V19="",IF(ISERROR(MATCH($T19,$A$19:$A$24,0)),1,0),IF(ISERROR(MATCH($V19,$A$19:$A$24,0)),1,0))*IF(W19="Yes",1,0)</f>
        <v>1</v>
      </c>
    </row>
    <row r="20" spans="1:24" ht="12.75">
      <c r="A20" s="15" t="s">
        <v>13</v>
      </c>
      <c r="C20" s="1">
        <f aca="true" t="shared" si="13" ref="C20:C26">C19+1</f>
        <v>11</v>
      </c>
      <c r="D20" t="s">
        <v>30</v>
      </c>
      <c r="E20" s="1" t="s">
        <v>5</v>
      </c>
      <c r="G20" s="23"/>
      <c r="H20" s="24"/>
      <c r="I20" s="24" t="s">
        <v>59</v>
      </c>
      <c r="J20" s="4">
        <f t="shared" si="7"/>
        <v>0</v>
      </c>
      <c r="L20" s="12" t="str">
        <f t="shared" si="8"/>
        <v>Boyd</v>
      </c>
      <c r="M20" s="14" t="str">
        <f t="shared" si="8"/>
        <v>WB</v>
      </c>
      <c r="N20" s="23"/>
      <c r="O20" s="24"/>
      <c r="P20" s="24" t="s">
        <v>59</v>
      </c>
      <c r="Q20" s="4">
        <f t="shared" si="9"/>
        <v>1</v>
      </c>
      <c r="S20" s="12" t="str">
        <f t="shared" si="10"/>
        <v>Boyd</v>
      </c>
      <c r="T20" s="14" t="str">
        <f t="shared" si="11"/>
        <v>WB</v>
      </c>
      <c r="U20" s="23"/>
      <c r="V20" s="24"/>
      <c r="W20" s="24" t="s">
        <v>59</v>
      </c>
      <c r="X20" s="4">
        <f t="shared" si="12"/>
        <v>1</v>
      </c>
    </row>
    <row r="21" spans="1:24" ht="12.75">
      <c r="A21" s="15" t="s">
        <v>14</v>
      </c>
      <c r="C21" s="1">
        <f t="shared" si="13"/>
        <v>12</v>
      </c>
      <c r="D21" t="s">
        <v>31</v>
      </c>
      <c r="E21" s="1" t="s">
        <v>16</v>
      </c>
      <c r="G21" s="23"/>
      <c r="H21" s="24"/>
      <c r="I21" s="24" t="s">
        <v>59</v>
      </c>
      <c r="J21" s="4">
        <f t="shared" si="7"/>
        <v>1</v>
      </c>
      <c r="L21" s="12" t="str">
        <f t="shared" si="8"/>
        <v>Cotchin</v>
      </c>
      <c r="M21" s="14" t="str">
        <f t="shared" si="8"/>
        <v>RIC</v>
      </c>
      <c r="N21" s="23"/>
      <c r="O21" s="24"/>
      <c r="P21" s="24" t="s">
        <v>59</v>
      </c>
      <c r="Q21" s="4">
        <f t="shared" si="9"/>
        <v>1</v>
      </c>
      <c r="S21" s="12" t="str">
        <f t="shared" si="10"/>
        <v>Cotchin</v>
      </c>
      <c r="T21" s="14" t="str">
        <f t="shared" si="11"/>
        <v>RIC</v>
      </c>
      <c r="U21" s="23"/>
      <c r="V21" s="24"/>
      <c r="W21" s="24" t="s">
        <v>59</v>
      </c>
      <c r="X21" s="4">
        <f t="shared" si="12"/>
        <v>0</v>
      </c>
    </row>
    <row r="22" spans="1:24" ht="12.75">
      <c r="A22" s="15" t="s">
        <v>15</v>
      </c>
      <c r="C22" s="1">
        <f t="shared" si="13"/>
        <v>13</v>
      </c>
      <c r="D22" t="s">
        <v>32</v>
      </c>
      <c r="E22" s="1" t="s">
        <v>10</v>
      </c>
      <c r="G22" s="23"/>
      <c r="H22" s="24"/>
      <c r="I22" s="24" t="s">
        <v>59</v>
      </c>
      <c r="J22" s="4">
        <f t="shared" si="7"/>
        <v>1</v>
      </c>
      <c r="L22" s="12" t="str">
        <f t="shared" si="8"/>
        <v>Magner</v>
      </c>
      <c r="M22" s="14" t="str">
        <f t="shared" si="8"/>
        <v>MEL</v>
      </c>
      <c r="N22" s="23"/>
      <c r="O22" s="24"/>
      <c r="P22" s="24" t="s">
        <v>59</v>
      </c>
      <c r="Q22" s="4">
        <f t="shared" si="9"/>
        <v>0</v>
      </c>
      <c r="S22" s="12" t="str">
        <f t="shared" si="10"/>
        <v>Magner</v>
      </c>
      <c r="T22" s="14" t="str">
        <f t="shared" si="11"/>
        <v>MEL</v>
      </c>
      <c r="U22" s="23"/>
      <c r="V22" s="24"/>
      <c r="W22" s="24" t="s">
        <v>59</v>
      </c>
      <c r="X22" s="4">
        <f t="shared" si="12"/>
        <v>1</v>
      </c>
    </row>
    <row r="23" spans="1:24" ht="12.75">
      <c r="A23" s="15" t="s">
        <v>16</v>
      </c>
      <c r="C23" s="1">
        <f t="shared" si="13"/>
        <v>14</v>
      </c>
      <c r="D23" t="s">
        <v>33</v>
      </c>
      <c r="E23" s="1" t="s">
        <v>8</v>
      </c>
      <c r="G23" s="23"/>
      <c r="H23" s="24"/>
      <c r="I23" s="24" t="s">
        <v>59</v>
      </c>
      <c r="J23" s="4">
        <f t="shared" si="7"/>
        <v>1</v>
      </c>
      <c r="L23" s="12" t="str">
        <f t="shared" si="8"/>
        <v>Barlow</v>
      </c>
      <c r="M23" s="14" t="str">
        <f t="shared" si="8"/>
        <v>FRE</v>
      </c>
      <c r="N23" s="23"/>
      <c r="O23" s="24"/>
      <c r="P23" s="24" t="s">
        <v>59</v>
      </c>
      <c r="Q23" s="4">
        <f t="shared" si="9"/>
        <v>0</v>
      </c>
      <c r="S23" s="12" t="str">
        <f t="shared" si="10"/>
        <v>Barlow</v>
      </c>
      <c r="T23" s="14" t="str">
        <f t="shared" si="11"/>
        <v>FRE</v>
      </c>
      <c r="U23" s="23"/>
      <c r="V23" s="24"/>
      <c r="W23" s="24" t="s">
        <v>59</v>
      </c>
      <c r="X23" s="4">
        <f t="shared" si="12"/>
        <v>1</v>
      </c>
    </row>
    <row r="24" spans="1:24" ht="12.75">
      <c r="A24" s="15" t="s">
        <v>17</v>
      </c>
      <c r="C24" s="1">
        <f t="shared" si="13"/>
        <v>15</v>
      </c>
      <c r="D24" t="s">
        <v>34</v>
      </c>
      <c r="E24" s="1" t="s">
        <v>2</v>
      </c>
      <c r="G24" s="23"/>
      <c r="H24" s="24"/>
      <c r="I24" s="24" t="s">
        <v>59</v>
      </c>
      <c r="J24" s="4">
        <f t="shared" si="7"/>
        <v>0</v>
      </c>
      <c r="L24" s="12" t="str">
        <f t="shared" si="8"/>
        <v>Greene</v>
      </c>
      <c r="M24" s="14" t="str">
        <f t="shared" si="8"/>
        <v>GWS</v>
      </c>
      <c r="N24" s="23"/>
      <c r="O24" s="24"/>
      <c r="P24" s="24" t="s">
        <v>59</v>
      </c>
      <c r="Q24" s="4">
        <f t="shared" si="9"/>
        <v>1</v>
      </c>
      <c r="S24" s="12" t="str">
        <f t="shared" si="10"/>
        <v>Greene</v>
      </c>
      <c r="T24" s="14" t="str">
        <f t="shared" si="11"/>
        <v>GWS</v>
      </c>
      <c r="U24" s="23"/>
      <c r="V24" s="24"/>
      <c r="W24" s="24" t="s">
        <v>59</v>
      </c>
      <c r="X24" s="4">
        <f t="shared" si="12"/>
        <v>1</v>
      </c>
    </row>
    <row r="25" spans="3:24" ht="12.75">
      <c r="C25" s="1">
        <f t="shared" si="13"/>
        <v>16</v>
      </c>
      <c r="D25" t="s">
        <v>77</v>
      </c>
      <c r="E25" s="1" t="s">
        <v>13</v>
      </c>
      <c r="G25" s="23"/>
      <c r="H25" s="24"/>
      <c r="I25" s="24" t="s">
        <v>59</v>
      </c>
      <c r="J25" s="4">
        <f t="shared" si="7"/>
        <v>1</v>
      </c>
      <c r="L25" s="12" t="str">
        <f t="shared" si="8"/>
        <v>Horsley</v>
      </c>
      <c r="M25" s="14" t="str">
        <f t="shared" si="8"/>
        <v>GC</v>
      </c>
      <c r="N25" s="23"/>
      <c r="O25" s="24"/>
      <c r="P25" s="24" t="s">
        <v>59</v>
      </c>
      <c r="Q25" s="4">
        <f t="shared" si="9"/>
        <v>1</v>
      </c>
      <c r="S25" s="12" t="str">
        <f t="shared" si="10"/>
        <v>Horsley</v>
      </c>
      <c r="T25" s="14" t="str">
        <f t="shared" si="11"/>
        <v>GC</v>
      </c>
      <c r="U25" s="23"/>
      <c r="V25" s="24"/>
      <c r="W25" s="24" t="s">
        <v>59</v>
      </c>
      <c r="X25" s="4">
        <f t="shared" si="12"/>
        <v>0</v>
      </c>
    </row>
    <row r="26" spans="1:24" ht="12.75">
      <c r="A26" s="3" t="s">
        <v>65</v>
      </c>
      <c r="C26" s="1">
        <f t="shared" si="13"/>
        <v>17</v>
      </c>
      <c r="D26" t="s">
        <v>36</v>
      </c>
      <c r="E26" s="1" t="s">
        <v>2</v>
      </c>
      <c r="G26" s="23"/>
      <c r="H26" s="24"/>
      <c r="I26" s="24" t="s">
        <v>59</v>
      </c>
      <c r="J26" s="4">
        <f t="shared" si="7"/>
        <v>0</v>
      </c>
      <c r="L26" s="12" t="str">
        <f t="shared" si="8"/>
        <v>Shiel</v>
      </c>
      <c r="M26" s="14" t="str">
        <f t="shared" si="8"/>
        <v>GWS</v>
      </c>
      <c r="N26" s="23"/>
      <c r="O26" s="24"/>
      <c r="P26" s="24" t="s">
        <v>59</v>
      </c>
      <c r="Q26" s="4">
        <f t="shared" si="9"/>
        <v>1</v>
      </c>
      <c r="S26" s="12" t="str">
        <f t="shared" si="10"/>
        <v>Shiel</v>
      </c>
      <c r="T26" s="14" t="str">
        <f t="shared" si="11"/>
        <v>GWS</v>
      </c>
      <c r="U26" s="23"/>
      <c r="V26" s="24"/>
      <c r="W26" s="24" t="s">
        <v>59</v>
      </c>
      <c r="X26" s="4">
        <f t="shared" si="12"/>
        <v>1</v>
      </c>
    </row>
    <row r="27" spans="1:24" ht="12.75">
      <c r="A27" s="16">
        <v>7</v>
      </c>
      <c r="D27" s="21" t="s">
        <v>50</v>
      </c>
      <c r="E27" s="1"/>
      <c r="G27" s="9"/>
      <c r="J27" s="6">
        <f>SUM(J19:J26)</f>
        <v>5</v>
      </c>
      <c r="L27" s="22" t="s">
        <v>50</v>
      </c>
      <c r="M27" s="14"/>
      <c r="N27" s="9"/>
      <c r="Q27" s="6">
        <f>SUM(Q19:Q26)</f>
        <v>5</v>
      </c>
      <c r="S27" s="22" t="s">
        <v>50</v>
      </c>
      <c r="T27" s="14"/>
      <c r="U27" s="9"/>
      <c r="X27" s="6">
        <f>SUM(X19:X26)</f>
        <v>6</v>
      </c>
    </row>
    <row r="28" spans="1:24" ht="12.75">
      <c r="A28" s="17">
        <v>6</v>
      </c>
      <c r="D28" s="21" t="s">
        <v>51</v>
      </c>
      <c r="E28" s="1"/>
      <c r="G28" s="9"/>
      <c r="J28" s="6">
        <f>MAX(0,$A28-J27)</f>
        <v>1</v>
      </c>
      <c r="L28" s="22" t="s">
        <v>51</v>
      </c>
      <c r="M28" s="14"/>
      <c r="N28" s="9"/>
      <c r="Q28" s="6">
        <f>MAX(0,$A28-Q27)</f>
        <v>1</v>
      </c>
      <c r="S28" s="22" t="s">
        <v>51</v>
      </c>
      <c r="T28" s="14"/>
      <c r="U28" s="9"/>
      <c r="X28" s="6">
        <f>MAX(0,$A28-X27)</f>
        <v>0</v>
      </c>
    </row>
    <row r="29" spans="1:24" ht="12.75">
      <c r="A29" s="18">
        <v>2</v>
      </c>
      <c r="E29" s="1"/>
      <c r="G29" s="9"/>
      <c r="J29" s="5"/>
      <c r="L29" s="12"/>
      <c r="M29" s="14"/>
      <c r="N29" s="9"/>
      <c r="Q29" s="5"/>
      <c r="S29" s="12"/>
      <c r="T29" s="14"/>
      <c r="U29" s="9"/>
      <c r="X29" s="5"/>
    </row>
    <row r="30" spans="1:24" ht="12.75">
      <c r="A30" s="19">
        <v>7</v>
      </c>
      <c r="D30" s="2" t="s">
        <v>38</v>
      </c>
      <c r="G30" s="9"/>
      <c r="J30" s="5"/>
      <c r="L30" s="10" t="s">
        <v>38</v>
      </c>
      <c r="N30" s="9"/>
      <c r="Q30" s="5"/>
      <c r="S30" s="10" t="s">
        <v>38</v>
      </c>
      <c r="U30" s="9"/>
      <c r="X30" s="5"/>
    </row>
    <row r="31" spans="3:24" ht="12.75">
      <c r="C31" s="1">
        <f>C26+1</f>
        <v>18</v>
      </c>
      <c r="D31" t="s">
        <v>37</v>
      </c>
      <c r="E31" s="1" t="s">
        <v>2</v>
      </c>
      <c r="G31" s="23"/>
      <c r="H31" s="24"/>
      <c r="I31" s="24" t="s">
        <v>59</v>
      </c>
      <c r="J31" s="4">
        <f>IF($H31="",IF(ISERROR(MATCH($E31,$A$5:$A$10,0)),1,0),IF(ISERROR(MATCH($H31,$A$5:$A$10,0)),1,0))*IF(I31="Yes",1,0)</f>
        <v>0</v>
      </c>
      <c r="L31" s="12" t="str">
        <f aca="true" t="shared" si="14" ref="L31:M34">IF($H31="",D31,G31)</f>
        <v>Giles</v>
      </c>
      <c r="M31" s="14" t="str">
        <f t="shared" si="14"/>
        <v>GWS</v>
      </c>
      <c r="N31" s="23"/>
      <c r="O31" s="24"/>
      <c r="P31" s="24" t="s">
        <v>59</v>
      </c>
      <c r="Q31" s="4">
        <f>IF($O31="",IF(ISERROR(MATCH($M31,$A$12:$A$17,0)),1,0),IF(ISERROR(MATCH($O31,$A$12:$A$17,0)),1,0))*IF(P31="Yes",1,0)</f>
        <v>1</v>
      </c>
      <c r="S31" s="12" t="str">
        <f aca="true" t="shared" si="15" ref="S31:T34">IF($O31="",L31,N31)</f>
        <v>Giles</v>
      </c>
      <c r="T31" s="14" t="str">
        <f t="shared" si="15"/>
        <v>GWS</v>
      </c>
      <c r="U31" s="23"/>
      <c r="V31" s="24"/>
      <c r="W31" s="24" t="s">
        <v>59</v>
      </c>
      <c r="X31" s="4">
        <f>IF($V31="",IF(ISERROR(MATCH($T31,$A$19:$A$24,0)),1,0),IF(ISERROR(MATCH($V31,$A$19:$A$24,0)),1,0))*IF(W31="Yes",1,0)</f>
        <v>1</v>
      </c>
    </row>
    <row r="32" spans="1:24" ht="12.75">
      <c r="A32" s="3" t="s">
        <v>57</v>
      </c>
      <c r="C32" s="1">
        <f>C31+1</f>
        <v>19</v>
      </c>
      <c r="D32" t="s">
        <v>76</v>
      </c>
      <c r="E32" s="1" t="s">
        <v>4</v>
      </c>
      <c r="G32" s="23"/>
      <c r="H32" s="24"/>
      <c r="I32" s="24" t="s">
        <v>59</v>
      </c>
      <c r="J32" s="4">
        <f>IF($H32="",IF(ISERROR(MATCH($E32,$A$5:$A$10,0)),1,0),IF(ISERROR(MATCH($H32,$A$5:$A$10,0)),1,0))*IF(I32="Yes",1,0)</f>
        <v>0</v>
      </c>
      <c r="L32" s="12" t="str">
        <f t="shared" si="14"/>
        <v>Cox</v>
      </c>
      <c r="M32" s="14" t="str">
        <f t="shared" si="14"/>
        <v>WC</v>
      </c>
      <c r="N32" s="23"/>
      <c r="O32" s="24"/>
      <c r="P32" s="24" t="s">
        <v>59</v>
      </c>
      <c r="Q32" s="4">
        <f>IF($O32="",IF(ISERROR(MATCH($M32,$A$12:$A$17,0)),1,0),IF(ISERROR(MATCH($O32,$A$12:$A$17,0)),1,0))*IF(P32="Yes",1,0)</f>
        <v>1</v>
      </c>
      <c r="S32" s="12" t="str">
        <f t="shared" si="15"/>
        <v>Cox</v>
      </c>
      <c r="T32" s="14" t="str">
        <f t="shared" si="15"/>
        <v>WC</v>
      </c>
      <c r="U32" s="23"/>
      <c r="V32" s="24"/>
      <c r="W32" s="24" t="s">
        <v>59</v>
      </c>
      <c r="X32" s="4">
        <f>IF($V32="",IF(ISERROR(MATCH($T32,$A$19:$A$24,0)),1,0),IF(ISERROR(MATCH($V32,$A$19:$A$24,0)),1,0))*IF(W32="Yes",1,0)</f>
        <v>1</v>
      </c>
    </row>
    <row r="33" spans="1:24" ht="12.75">
      <c r="A33" s="15" t="s">
        <v>0</v>
      </c>
      <c r="C33" s="1">
        <f>C32+1</f>
        <v>20</v>
      </c>
      <c r="D33" t="s">
        <v>39</v>
      </c>
      <c r="E33" s="1" t="s">
        <v>15</v>
      </c>
      <c r="G33" s="23"/>
      <c r="H33" s="24"/>
      <c r="I33" s="24" t="s">
        <v>60</v>
      </c>
      <c r="J33" s="4">
        <f>IF($H33="",IF(ISERROR(MATCH($E33,$A$5:$A$10,0)),1,0),IF(ISERROR(MATCH($H33,$A$5:$A$10,0)),1,0))*IF(I33="Yes",1,0)</f>
        <v>0</v>
      </c>
      <c r="L33" s="12" t="str">
        <f t="shared" si="14"/>
        <v>Redden</v>
      </c>
      <c r="M33" s="14" t="str">
        <f t="shared" si="14"/>
        <v>PTA</v>
      </c>
      <c r="N33" s="23"/>
      <c r="O33" s="24"/>
      <c r="P33" s="24" t="s">
        <v>60</v>
      </c>
      <c r="Q33" s="4">
        <f>IF($O33="",IF(ISERROR(MATCH($M33,$A$12:$A$17,0)),1,0),IF(ISERROR(MATCH($O33,$A$12:$A$17,0)),1,0))*IF(P33="Yes",1,0)</f>
        <v>0</v>
      </c>
      <c r="S33" s="12" t="str">
        <f t="shared" si="15"/>
        <v>Redden</v>
      </c>
      <c r="T33" s="14" t="str">
        <f t="shared" si="15"/>
        <v>PTA</v>
      </c>
      <c r="U33" s="23"/>
      <c r="V33" s="24"/>
      <c r="W33" s="24" t="s">
        <v>60</v>
      </c>
      <c r="X33" s="4">
        <f>IF($V33="",IF(ISERROR(MATCH($T33,$A$19:$A$24,0)),1,0),IF(ISERROR(MATCH($V33,$A$19:$A$24,0)),1,0))*IF(W33="Yes",1,0)</f>
        <v>0</v>
      </c>
    </row>
    <row r="34" spans="1:24" ht="12.75">
      <c r="A34" s="15" t="s">
        <v>1</v>
      </c>
      <c r="C34" s="1">
        <f>C33+1</f>
        <v>21</v>
      </c>
      <c r="D34" t="s">
        <v>40</v>
      </c>
      <c r="E34" s="1" t="s">
        <v>9</v>
      </c>
      <c r="G34" s="23"/>
      <c r="H34" s="24"/>
      <c r="I34" s="24" t="s">
        <v>60</v>
      </c>
      <c r="J34" s="4">
        <f>IF($H34="",IF(ISERROR(MATCH($E34,$A$5:$A$10,0)),1,0),IF(ISERROR(MATCH($H34,$A$5:$A$10,0)),1,0))*IF(I34="Yes",1,0)</f>
        <v>0</v>
      </c>
      <c r="L34" s="12" t="str">
        <f t="shared" si="14"/>
        <v>Stephenson</v>
      </c>
      <c r="M34" s="14" t="str">
        <f t="shared" si="14"/>
        <v>GEE</v>
      </c>
      <c r="N34" s="23"/>
      <c r="O34" s="24"/>
      <c r="P34" s="24" t="s">
        <v>60</v>
      </c>
      <c r="Q34" s="4">
        <f>IF($O34="",IF(ISERROR(MATCH($M34,$A$12:$A$17,0)),1,0),IF(ISERROR(MATCH($O34,$A$12:$A$17,0)),1,0))*IF(P34="Yes",1,0)</f>
        <v>0</v>
      </c>
      <c r="S34" s="12" t="str">
        <f t="shared" si="15"/>
        <v>Stephenson</v>
      </c>
      <c r="T34" s="14" t="str">
        <f t="shared" si="15"/>
        <v>GEE</v>
      </c>
      <c r="U34" s="23"/>
      <c r="V34" s="24"/>
      <c r="W34" s="24" t="s">
        <v>60</v>
      </c>
      <c r="X34" s="4">
        <f>IF($V34="",IF(ISERROR(MATCH($T34,$A$19:$A$24,0)),1,0),IF(ISERROR(MATCH($V34,$A$19:$A$24,0)),1,0))*IF(W34="Yes",1,0)</f>
        <v>0</v>
      </c>
    </row>
    <row r="35" spans="1:24" ht="12.75">
      <c r="A35" s="15" t="s">
        <v>12</v>
      </c>
      <c r="D35" s="21" t="s">
        <v>50</v>
      </c>
      <c r="E35" s="1"/>
      <c r="G35" s="9"/>
      <c r="J35" s="6">
        <f>SUM(J31:J34)</f>
        <v>0</v>
      </c>
      <c r="L35" s="22" t="s">
        <v>50</v>
      </c>
      <c r="M35" s="14"/>
      <c r="N35" s="9"/>
      <c r="Q35" s="6">
        <f>SUM(Q31:Q34)</f>
        <v>2</v>
      </c>
      <c r="S35" s="22" t="s">
        <v>50</v>
      </c>
      <c r="T35" s="14"/>
      <c r="U35" s="9"/>
      <c r="X35" s="6">
        <f>SUM(X31:X34)</f>
        <v>2</v>
      </c>
    </row>
    <row r="36" spans="1:24" ht="12.75">
      <c r="A36" s="15" t="s">
        <v>6</v>
      </c>
      <c r="D36" s="21" t="s">
        <v>51</v>
      </c>
      <c r="E36" s="1"/>
      <c r="G36" s="9"/>
      <c r="J36" s="6">
        <f>MAX(0,$A29-J35)</f>
        <v>2</v>
      </c>
      <c r="L36" s="22" t="s">
        <v>51</v>
      </c>
      <c r="M36" s="14"/>
      <c r="N36" s="9"/>
      <c r="Q36" s="6">
        <f>MAX(0,$A29-Q35)</f>
        <v>0</v>
      </c>
      <c r="S36" s="22" t="s">
        <v>51</v>
      </c>
      <c r="T36" s="14"/>
      <c r="U36" s="9"/>
      <c r="X36" s="6">
        <f>MAX(0,$A29-X35)</f>
        <v>0</v>
      </c>
    </row>
    <row r="37" spans="1:24" ht="12.75">
      <c r="A37" s="15" t="s">
        <v>7</v>
      </c>
      <c r="E37" s="1"/>
      <c r="G37" s="9"/>
      <c r="J37" s="5"/>
      <c r="L37" s="12"/>
      <c r="M37" s="14"/>
      <c r="N37" s="9"/>
      <c r="Q37" s="5"/>
      <c r="S37" s="12"/>
      <c r="T37" s="14"/>
      <c r="U37" s="9"/>
      <c r="X37" s="5"/>
    </row>
    <row r="38" spans="1:24" ht="12.75">
      <c r="A38" s="15" t="s">
        <v>8</v>
      </c>
      <c r="D38" s="2" t="s">
        <v>49</v>
      </c>
      <c r="G38" s="9"/>
      <c r="J38" s="5"/>
      <c r="L38" s="10" t="s">
        <v>49</v>
      </c>
      <c r="N38" s="9"/>
      <c r="Q38" s="5"/>
      <c r="S38" s="10" t="s">
        <v>49</v>
      </c>
      <c r="U38" s="9"/>
      <c r="X38" s="5"/>
    </row>
    <row r="39" spans="1:24" ht="12.75">
      <c r="A39" s="15" t="s">
        <v>13</v>
      </c>
      <c r="C39" s="1">
        <f>C34+1</f>
        <v>22</v>
      </c>
      <c r="D39" t="s">
        <v>41</v>
      </c>
      <c r="E39" s="1" t="s">
        <v>6</v>
      </c>
      <c r="G39" s="23"/>
      <c r="H39" s="24"/>
      <c r="I39" s="24" t="s">
        <v>59</v>
      </c>
      <c r="J39" s="4">
        <f aca="true" t="shared" si="16" ref="J39:J47">IF($H39="",IF(ISERROR(MATCH($E39,$A$5:$A$10,0)),1,0),IF(ISERROR(MATCH($H39,$A$5:$A$10,0)),1,0))*IF(I39="Yes",1,0)</f>
        <v>1</v>
      </c>
      <c r="L39" s="12" t="str">
        <f aca="true" t="shared" si="17" ref="L39:M47">IF($H39="",D39,G39)</f>
        <v>Sidebottom</v>
      </c>
      <c r="M39" s="14" t="str">
        <f t="shared" si="17"/>
        <v>COL</v>
      </c>
      <c r="N39" s="23"/>
      <c r="O39" s="24"/>
      <c r="P39" s="24" t="s">
        <v>59</v>
      </c>
      <c r="Q39" s="4">
        <f aca="true" t="shared" si="18" ref="Q39:Q47">IF($O39="",IF(ISERROR(MATCH($M39,$A$12:$A$17,0)),1,0),IF(ISERROR(MATCH($O39,$A$12:$A$17,0)),1,0))*IF(P39="Yes",1,0)</f>
        <v>0</v>
      </c>
      <c r="S39" s="12" t="str">
        <f aca="true" t="shared" si="19" ref="S39:S47">IF($O39="",L39,N39)</f>
        <v>Sidebottom</v>
      </c>
      <c r="T39" s="14" t="str">
        <f aca="true" t="shared" si="20" ref="T39:T47">IF($O39="",M39,O39)</f>
        <v>COL</v>
      </c>
      <c r="U39" s="23"/>
      <c r="V39" s="24"/>
      <c r="W39" s="24" t="s">
        <v>59</v>
      </c>
      <c r="X39" s="4">
        <f aca="true" t="shared" si="21" ref="X39:X47">IF($V39="",IF(ISERROR(MATCH($T39,$A$19:$A$24,0)),1,0),IF(ISERROR(MATCH($V39,$A$19:$A$24,0)),1,0))*IF(W39="Yes",1,0)</f>
        <v>1</v>
      </c>
    </row>
    <row r="40" spans="1:24" ht="12.75">
      <c r="A40" s="15" t="s">
        <v>9</v>
      </c>
      <c r="C40" s="1">
        <f aca="true" t="shared" si="22" ref="C40:C47">C39+1</f>
        <v>23</v>
      </c>
      <c r="D40" t="s">
        <v>42</v>
      </c>
      <c r="E40" s="1" t="s">
        <v>14</v>
      </c>
      <c r="G40" s="23"/>
      <c r="H40" s="24"/>
      <c r="I40" s="24" t="s">
        <v>59</v>
      </c>
      <c r="J40" s="4">
        <f t="shared" si="16"/>
        <v>1</v>
      </c>
      <c r="L40" s="12" t="str">
        <f t="shared" si="17"/>
        <v>Franklin</v>
      </c>
      <c r="M40" s="14" t="str">
        <f t="shared" si="17"/>
        <v>HAW</v>
      </c>
      <c r="N40" s="23"/>
      <c r="O40" s="24"/>
      <c r="P40" s="24" t="s">
        <v>59</v>
      </c>
      <c r="Q40" s="4">
        <f t="shared" si="18"/>
        <v>1</v>
      </c>
      <c r="S40" s="12" t="str">
        <f t="shared" si="19"/>
        <v>Franklin</v>
      </c>
      <c r="T40" s="14" t="str">
        <f t="shared" si="20"/>
        <v>HAW</v>
      </c>
      <c r="U40" s="23"/>
      <c r="V40" s="24"/>
      <c r="W40" s="24" t="s">
        <v>59</v>
      </c>
      <c r="X40" s="4">
        <f t="shared" si="21"/>
        <v>0</v>
      </c>
    </row>
    <row r="41" spans="1:24" ht="12.75">
      <c r="A41" s="15" t="s">
        <v>2</v>
      </c>
      <c r="C41" s="1">
        <f t="shared" si="22"/>
        <v>24</v>
      </c>
      <c r="D41" t="s">
        <v>43</v>
      </c>
      <c r="E41" s="1" t="s">
        <v>0</v>
      </c>
      <c r="G41" s="23"/>
      <c r="H41" s="24"/>
      <c r="I41" s="24" t="s">
        <v>59</v>
      </c>
      <c r="J41" s="4">
        <f t="shared" si="16"/>
        <v>0</v>
      </c>
      <c r="L41" s="12" t="str">
        <f t="shared" si="17"/>
        <v>Dangerfield</v>
      </c>
      <c r="M41" s="14" t="str">
        <f t="shared" si="17"/>
        <v>ADE</v>
      </c>
      <c r="N41" s="23"/>
      <c r="O41" s="24"/>
      <c r="P41" s="24" t="s">
        <v>59</v>
      </c>
      <c r="Q41" s="4">
        <f t="shared" si="18"/>
        <v>1</v>
      </c>
      <c r="S41" s="12" t="str">
        <f t="shared" si="19"/>
        <v>Dangerfield</v>
      </c>
      <c r="T41" s="14" t="str">
        <f t="shared" si="20"/>
        <v>ADE</v>
      </c>
      <c r="U41" s="23"/>
      <c r="V41" s="24"/>
      <c r="W41" s="24" t="s">
        <v>59</v>
      </c>
      <c r="X41" s="4">
        <f t="shared" si="21"/>
        <v>1</v>
      </c>
    </row>
    <row r="42" spans="1:24" ht="12.75">
      <c r="A42" s="15" t="s">
        <v>14</v>
      </c>
      <c r="C42" s="1">
        <f t="shared" si="22"/>
        <v>25</v>
      </c>
      <c r="D42" t="s">
        <v>44</v>
      </c>
      <c r="E42" s="1" t="s">
        <v>16</v>
      </c>
      <c r="G42" s="23"/>
      <c r="H42" s="24"/>
      <c r="I42" s="24" t="s">
        <v>59</v>
      </c>
      <c r="J42" s="4">
        <f t="shared" si="16"/>
        <v>1</v>
      </c>
      <c r="L42" s="12" t="str">
        <f t="shared" si="17"/>
        <v>Martin</v>
      </c>
      <c r="M42" s="14" t="str">
        <f t="shared" si="17"/>
        <v>RIC</v>
      </c>
      <c r="N42" s="23"/>
      <c r="O42" s="24"/>
      <c r="P42" s="24" t="s">
        <v>59</v>
      </c>
      <c r="Q42" s="4">
        <f t="shared" si="18"/>
        <v>1</v>
      </c>
      <c r="S42" s="12" t="str">
        <f t="shared" si="19"/>
        <v>Martin</v>
      </c>
      <c r="T42" s="14" t="str">
        <f t="shared" si="20"/>
        <v>RIC</v>
      </c>
      <c r="U42" s="23"/>
      <c r="V42" s="24"/>
      <c r="W42" s="24" t="s">
        <v>59</v>
      </c>
      <c r="X42" s="4">
        <f t="shared" si="21"/>
        <v>0</v>
      </c>
    </row>
    <row r="43" spans="1:24" ht="12.75">
      <c r="A43" s="15" t="s">
        <v>10</v>
      </c>
      <c r="C43" s="1">
        <f t="shared" si="22"/>
        <v>26</v>
      </c>
      <c r="D43" t="s">
        <v>35</v>
      </c>
      <c r="E43" s="1" t="s">
        <v>2</v>
      </c>
      <c r="G43" s="23"/>
      <c r="H43" s="24"/>
      <c r="I43" s="24" t="s">
        <v>59</v>
      </c>
      <c r="J43" s="4">
        <f t="shared" si="16"/>
        <v>0</v>
      </c>
      <c r="L43" s="12" t="str">
        <f t="shared" si="17"/>
        <v>Smith</v>
      </c>
      <c r="M43" s="14" t="str">
        <f t="shared" si="17"/>
        <v>GWS</v>
      </c>
      <c r="N43" s="23"/>
      <c r="O43" s="24"/>
      <c r="P43" s="24" t="s">
        <v>59</v>
      </c>
      <c r="Q43" s="4">
        <f t="shared" si="18"/>
        <v>1</v>
      </c>
      <c r="S43" s="12" t="str">
        <f t="shared" si="19"/>
        <v>Smith</v>
      </c>
      <c r="T43" s="14" t="str">
        <f t="shared" si="20"/>
        <v>GWS</v>
      </c>
      <c r="U43" s="23"/>
      <c r="V43" s="24"/>
      <c r="W43" s="24" t="s">
        <v>59</v>
      </c>
      <c r="X43" s="4">
        <f t="shared" si="21"/>
        <v>1</v>
      </c>
    </row>
    <row r="44" spans="1:24" ht="12.75">
      <c r="A44" s="15" t="s">
        <v>3</v>
      </c>
      <c r="C44" s="1">
        <f t="shared" si="22"/>
        <v>27</v>
      </c>
      <c r="D44" t="s">
        <v>45</v>
      </c>
      <c r="E44" s="1" t="s">
        <v>0</v>
      </c>
      <c r="G44" s="23"/>
      <c r="H44" s="24"/>
      <c r="I44" s="24" t="s">
        <v>59</v>
      </c>
      <c r="J44" s="4">
        <f t="shared" si="16"/>
        <v>0</v>
      </c>
      <c r="L44" s="12" t="str">
        <f t="shared" si="17"/>
        <v>Porplyzia</v>
      </c>
      <c r="M44" s="14" t="str">
        <f t="shared" si="17"/>
        <v>ADE</v>
      </c>
      <c r="N44" s="23"/>
      <c r="O44" s="24"/>
      <c r="P44" s="24" t="s">
        <v>59</v>
      </c>
      <c r="Q44" s="4">
        <f t="shared" si="18"/>
        <v>1</v>
      </c>
      <c r="S44" s="12" t="str">
        <f t="shared" si="19"/>
        <v>Porplyzia</v>
      </c>
      <c r="T44" s="14" t="str">
        <f t="shared" si="20"/>
        <v>ADE</v>
      </c>
      <c r="U44" s="23"/>
      <c r="V44" s="24"/>
      <c r="W44" s="24" t="s">
        <v>59</v>
      </c>
      <c r="X44" s="4">
        <f t="shared" si="21"/>
        <v>1</v>
      </c>
    </row>
    <row r="45" spans="1:24" ht="12.75">
      <c r="A45" s="15" t="s">
        <v>15</v>
      </c>
      <c r="C45" s="1">
        <f t="shared" si="22"/>
        <v>28</v>
      </c>
      <c r="D45" t="s">
        <v>46</v>
      </c>
      <c r="E45" s="1" t="s">
        <v>2</v>
      </c>
      <c r="G45" s="23"/>
      <c r="H45" s="24"/>
      <c r="I45" s="24" t="s">
        <v>59</v>
      </c>
      <c r="J45" s="4">
        <f t="shared" si="16"/>
        <v>0</v>
      </c>
      <c r="L45" s="12" t="str">
        <f t="shared" si="17"/>
        <v>Cameron</v>
      </c>
      <c r="M45" s="14" t="str">
        <f t="shared" si="17"/>
        <v>GWS</v>
      </c>
      <c r="N45" s="23"/>
      <c r="O45" s="24"/>
      <c r="P45" s="24" t="s">
        <v>59</v>
      </c>
      <c r="Q45" s="4">
        <f t="shared" si="18"/>
        <v>1</v>
      </c>
      <c r="S45" s="12" t="str">
        <f t="shared" si="19"/>
        <v>Cameron</v>
      </c>
      <c r="T45" s="14" t="str">
        <f t="shared" si="20"/>
        <v>GWS</v>
      </c>
      <c r="U45" s="23"/>
      <c r="V45" s="24"/>
      <c r="W45" s="24" t="s">
        <v>59</v>
      </c>
      <c r="X45" s="4">
        <f t="shared" si="21"/>
        <v>1</v>
      </c>
    </row>
    <row r="46" spans="1:24" ht="12.75">
      <c r="A46" s="15" t="s">
        <v>16</v>
      </c>
      <c r="C46" s="1">
        <f t="shared" si="22"/>
        <v>29</v>
      </c>
      <c r="D46" t="s">
        <v>47</v>
      </c>
      <c r="E46" s="1" t="s">
        <v>12</v>
      </c>
      <c r="G46" s="23"/>
      <c r="H46" s="24"/>
      <c r="I46" s="24" t="s">
        <v>59</v>
      </c>
      <c r="J46" s="4">
        <f t="shared" si="16"/>
        <v>1</v>
      </c>
      <c r="L46" s="12" t="str">
        <f t="shared" si="17"/>
        <v>Waite</v>
      </c>
      <c r="M46" s="14" t="str">
        <f t="shared" si="17"/>
        <v>CAR</v>
      </c>
      <c r="N46" s="23"/>
      <c r="O46" s="24"/>
      <c r="P46" s="24" t="s">
        <v>59</v>
      </c>
      <c r="Q46" s="4">
        <f t="shared" si="18"/>
        <v>1</v>
      </c>
      <c r="S46" s="12" t="str">
        <f t="shared" si="19"/>
        <v>Waite</v>
      </c>
      <c r="T46" s="14" t="str">
        <f t="shared" si="20"/>
        <v>CAR</v>
      </c>
      <c r="U46" s="23"/>
      <c r="V46" s="24"/>
      <c r="W46" s="24" t="s">
        <v>59</v>
      </c>
      <c r="X46" s="4">
        <f t="shared" si="21"/>
        <v>0</v>
      </c>
    </row>
    <row r="47" spans="1:24" ht="12.75">
      <c r="A47" s="15" t="s">
        <v>17</v>
      </c>
      <c r="C47" s="1">
        <f t="shared" si="22"/>
        <v>30</v>
      </c>
      <c r="D47" t="s">
        <v>48</v>
      </c>
      <c r="E47" s="1" t="s">
        <v>13</v>
      </c>
      <c r="G47" s="23"/>
      <c r="H47" s="24"/>
      <c r="I47" s="24" t="s">
        <v>60</v>
      </c>
      <c r="J47" s="4">
        <f t="shared" si="16"/>
        <v>0</v>
      </c>
      <c r="L47" s="12" t="str">
        <f t="shared" si="17"/>
        <v>Hall</v>
      </c>
      <c r="M47" s="14" t="str">
        <f t="shared" si="17"/>
        <v>GC</v>
      </c>
      <c r="N47" s="23"/>
      <c r="O47" s="24"/>
      <c r="P47" s="24" t="s">
        <v>60</v>
      </c>
      <c r="Q47" s="4">
        <f t="shared" si="18"/>
        <v>0</v>
      </c>
      <c r="S47" s="12" t="str">
        <f t="shared" si="19"/>
        <v>Hall</v>
      </c>
      <c r="T47" s="14" t="str">
        <f t="shared" si="20"/>
        <v>GC</v>
      </c>
      <c r="U47" s="23"/>
      <c r="V47" s="24"/>
      <c r="W47" s="24" t="s">
        <v>60</v>
      </c>
      <c r="X47" s="4">
        <f t="shared" si="21"/>
        <v>0</v>
      </c>
    </row>
    <row r="48" spans="1:24" ht="12.75">
      <c r="A48" s="15" t="s">
        <v>11</v>
      </c>
      <c r="D48" s="21" t="s">
        <v>50</v>
      </c>
      <c r="E48" s="1"/>
      <c r="G48" s="9"/>
      <c r="J48" s="6">
        <f>SUM(J39:J47)</f>
        <v>4</v>
      </c>
      <c r="L48" s="22" t="s">
        <v>50</v>
      </c>
      <c r="M48" s="14"/>
      <c r="N48" s="9"/>
      <c r="Q48" s="6">
        <f>SUM(Q39:Q47)</f>
        <v>7</v>
      </c>
      <c r="S48" s="22" t="s">
        <v>50</v>
      </c>
      <c r="T48" s="14"/>
      <c r="U48" s="9"/>
      <c r="X48" s="6">
        <f>SUM(X39:X47)</f>
        <v>5</v>
      </c>
    </row>
    <row r="49" spans="1:24" ht="12.75">
      <c r="A49" s="15" t="s">
        <v>5</v>
      </c>
      <c r="D49" s="21" t="s">
        <v>51</v>
      </c>
      <c r="E49" s="1"/>
      <c r="G49" s="9"/>
      <c r="J49" s="6">
        <f>MAX(0,$A30-J48)</f>
        <v>3</v>
      </c>
      <c r="L49" s="22" t="s">
        <v>51</v>
      </c>
      <c r="M49" s="14"/>
      <c r="N49" s="9"/>
      <c r="Q49" s="6">
        <f>MAX(0,$A30-Q48)</f>
        <v>0</v>
      </c>
      <c r="S49" s="22" t="s">
        <v>51</v>
      </c>
      <c r="T49" s="14"/>
      <c r="U49" s="9"/>
      <c r="X49" s="6">
        <f>MAX(0,$A30-X48)</f>
        <v>2</v>
      </c>
    </row>
    <row r="50" spans="1:24" ht="12.75">
      <c r="A50" s="15" t="s">
        <v>4</v>
      </c>
      <c r="G50" s="9"/>
      <c r="J50" s="5"/>
      <c r="L50" s="12"/>
      <c r="M50" s="13"/>
      <c r="N50" s="9"/>
      <c r="Q50" s="5"/>
      <c r="S50" s="12"/>
      <c r="T50" s="13"/>
      <c r="U50" s="9"/>
      <c r="X50" s="5"/>
    </row>
    <row r="51" spans="4:24" ht="12.75">
      <c r="D51" s="2" t="s">
        <v>52</v>
      </c>
      <c r="G51" s="9"/>
      <c r="J51" s="6">
        <f>J15+J27+J35+J48</f>
        <v>15</v>
      </c>
      <c r="L51" s="10" t="s">
        <v>52</v>
      </c>
      <c r="M51" s="13"/>
      <c r="N51" s="9"/>
      <c r="Q51" s="6">
        <f>Q15+Q27+Q35+Q48</f>
        <v>21</v>
      </c>
      <c r="S51" s="10" t="s">
        <v>52</v>
      </c>
      <c r="T51" s="13"/>
      <c r="U51" s="9"/>
      <c r="X51" s="6">
        <f>X15+X27+X35+X48</f>
        <v>18</v>
      </c>
    </row>
    <row r="52" spans="4:24" ht="15.75">
      <c r="D52" s="20" t="s">
        <v>80</v>
      </c>
      <c r="E52" s="46"/>
      <c r="F52" s="47"/>
      <c r="G52" s="48"/>
      <c r="H52" s="46"/>
      <c r="I52" s="46"/>
      <c r="J52" s="49">
        <f>J16+J28+J36+J49</f>
        <v>7</v>
      </c>
      <c r="K52" s="47"/>
      <c r="L52" s="50" t="s">
        <v>80</v>
      </c>
      <c r="M52" s="51"/>
      <c r="N52" s="48"/>
      <c r="O52" s="46"/>
      <c r="P52" s="46"/>
      <c r="Q52" s="49">
        <f>Q16+Q28+Q36+Q49</f>
        <v>1</v>
      </c>
      <c r="R52" s="47"/>
      <c r="S52" s="50" t="s">
        <v>80</v>
      </c>
      <c r="T52" s="51"/>
      <c r="U52" s="48"/>
      <c r="V52" s="46"/>
      <c r="W52" s="46"/>
      <c r="X52" s="49">
        <f>X16+X28+X36+X49</f>
        <v>4</v>
      </c>
    </row>
    <row r="54" spans="3:23" s="47" customFormat="1" ht="15.75">
      <c r="C54" s="46"/>
      <c r="D54" s="52" t="s">
        <v>81</v>
      </c>
      <c r="E54" s="53"/>
      <c r="F54" s="53"/>
      <c r="G54" s="54"/>
      <c r="H54" s="55">
        <f>J52+Q52+X52</f>
        <v>12</v>
      </c>
      <c r="I54" s="46"/>
      <c r="N54" s="56"/>
      <c r="O54" s="46"/>
      <c r="P54" s="46"/>
      <c r="U54" s="56"/>
      <c r="V54" s="46"/>
      <c r="W54" s="46"/>
    </row>
    <row r="56" spans="1:12" ht="15.75">
      <c r="A56" s="27" t="s">
        <v>69</v>
      </c>
      <c r="B56" s="28"/>
      <c r="C56" s="29"/>
      <c r="D56" s="28"/>
      <c r="E56" s="28"/>
      <c r="F56" s="28"/>
      <c r="G56" s="30"/>
      <c r="H56" s="29"/>
      <c r="I56" s="29"/>
      <c r="J56" s="28"/>
      <c r="K56" s="28"/>
      <c r="L56" s="31"/>
    </row>
    <row r="57" spans="1:12" ht="12.75">
      <c r="A57" s="32" t="s">
        <v>70</v>
      </c>
      <c r="B57" s="33"/>
      <c r="C57" s="34"/>
      <c r="D57" s="33"/>
      <c r="E57" s="33"/>
      <c r="F57" s="33"/>
      <c r="G57" s="35"/>
      <c r="H57" s="34"/>
      <c r="I57" s="34"/>
      <c r="J57" s="33"/>
      <c r="K57" s="33"/>
      <c r="L57" s="36"/>
    </row>
    <row r="58" spans="1:12" ht="12.75">
      <c r="A58" s="37" t="s">
        <v>71</v>
      </c>
      <c r="B58" s="33"/>
      <c r="C58" s="34"/>
      <c r="D58" s="33"/>
      <c r="E58" s="33"/>
      <c r="F58" s="33"/>
      <c r="G58" s="35"/>
      <c r="H58" s="34"/>
      <c r="I58" s="34"/>
      <c r="J58" s="33"/>
      <c r="K58" s="33"/>
      <c r="L58" s="36"/>
    </row>
    <row r="59" spans="1:12" ht="12.75">
      <c r="A59" s="37" t="s">
        <v>78</v>
      </c>
      <c r="B59" s="33"/>
      <c r="C59" s="34"/>
      <c r="D59" s="33"/>
      <c r="E59" s="33"/>
      <c r="F59" s="33"/>
      <c r="G59" s="35"/>
      <c r="H59" s="34"/>
      <c r="I59" s="34"/>
      <c r="J59" s="33"/>
      <c r="K59" s="33"/>
      <c r="L59" s="36"/>
    </row>
    <row r="60" spans="1:12" ht="12.75">
      <c r="A60" s="37" t="s">
        <v>73</v>
      </c>
      <c r="B60" s="33"/>
      <c r="C60" s="34"/>
      <c r="D60" s="33"/>
      <c r="E60" s="33"/>
      <c r="F60" s="33"/>
      <c r="G60" s="35"/>
      <c r="H60" s="34"/>
      <c r="I60" s="34"/>
      <c r="J60" s="33"/>
      <c r="K60" s="33"/>
      <c r="L60" s="36"/>
    </row>
    <row r="61" spans="1:12" ht="12.75">
      <c r="A61" s="37" t="s">
        <v>72</v>
      </c>
      <c r="B61" s="33"/>
      <c r="C61" s="34"/>
      <c r="D61" s="33"/>
      <c r="E61" s="33"/>
      <c r="F61" s="33"/>
      <c r="G61" s="35"/>
      <c r="H61" s="34"/>
      <c r="I61" s="34"/>
      <c r="J61" s="33"/>
      <c r="K61" s="33"/>
      <c r="L61" s="36"/>
    </row>
    <row r="62" spans="1:12" ht="12.75">
      <c r="A62" s="37" t="s">
        <v>82</v>
      </c>
      <c r="B62" s="33"/>
      <c r="C62" s="34"/>
      <c r="D62" s="33"/>
      <c r="E62" s="33"/>
      <c r="F62" s="33"/>
      <c r="G62" s="35"/>
      <c r="H62" s="34"/>
      <c r="I62" s="34"/>
      <c r="J62" s="33"/>
      <c r="K62" s="33"/>
      <c r="L62" s="36"/>
    </row>
    <row r="63" spans="1:12" ht="12.75">
      <c r="A63" s="38"/>
      <c r="B63" s="39"/>
      <c r="C63" s="40"/>
      <c r="D63" s="39"/>
      <c r="E63" s="39"/>
      <c r="F63" s="39"/>
      <c r="G63" s="41"/>
      <c r="H63" s="40"/>
      <c r="I63" s="40"/>
      <c r="J63" s="39"/>
      <c r="K63" s="39"/>
      <c r="L63" s="42"/>
    </row>
  </sheetData>
  <sheetProtection/>
  <conditionalFormatting sqref="J6:J14 Q6:Q14 X6:X14 J19:J26 J31:J34 J39:J47 Q19:Q26 Q31:Q34 Q39:Q47 X19:X26 X31:X34 X39:X47">
    <cfRule type="cellIs" priority="34" dxfId="34" operator="equal">
      <formula>0</formula>
    </cfRule>
    <cfRule type="cellIs" priority="35" dxfId="33" operator="equal">
      <formula>1</formula>
    </cfRule>
  </conditionalFormatting>
  <conditionalFormatting sqref="X36 X49 X16 J36 J28 J16 X28 Q49 Q36 Q28 J49 Q16">
    <cfRule type="cellIs" priority="33" dxfId="32" operator="greaterThan">
      <formula>0</formula>
    </cfRule>
  </conditionalFormatting>
  <conditionalFormatting sqref="H6:I14">
    <cfRule type="expression" priority="32" dxfId="0">
      <formula>AND(NOT(G6=""),H6="")</formula>
    </cfRule>
  </conditionalFormatting>
  <conditionalFormatting sqref="H19:I26 H31:I34 H39:I47">
    <cfRule type="expression" priority="31" dxfId="1">
      <formula>AND(NOT(G19=""),H19="")</formula>
    </cfRule>
  </conditionalFormatting>
  <conditionalFormatting sqref="O6:P14 O19:P26 O31:P34 O39:P47">
    <cfRule type="expression" priority="30" dxfId="1">
      <formula>AND(NOT(N6=""),O6="")</formula>
    </cfRule>
  </conditionalFormatting>
  <conditionalFormatting sqref="V6:W14 V19:W26 V31:W34">
    <cfRule type="expression" priority="29" dxfId="1">
      <formula>AND(NOT(U6=""),V6="")</formula>
    </cfRule>
  </conditionalFormatting>
  <conditionalFormatting sqref="V39:W47">
    <cfRule type="expression" priority="28" dxfId="1">
      <formula>AND(NOT(U39=""),V39="")</formula>
    </cfRule>
  </conditionalFormatting>
  <conditionalFormatting sqref="I19:I26">
    <cfRule type="expression" priority="27" dxfId="1">
      <formula>AND(NOT(H19=""),I19="")</formula>
    </cfRule>
  </conditionalFormatting>
  <conditionalFormatting sqref="I31:I34">
    <cfRule type="expression" priority="26" dxfId="1">
      <formula>AND(NOT(H31=""),I31="")</formula>
    </cfRule>
  </conditionalFormatting>
  <conditionalFormatting sqref="I39:I47">
    <cfRule type="expression" priority="25" dxfId="1">
      <formula>AND(NOT(H39=""),I39="")</formula>
    </cfRule>
  </conditionalFormatting>
  <conditionalFormatting sqref="P6:P14">
    <cfRule type="expression" priority="24" dxfId="1">
      <formula>AND(NOT(O6=""),P6="")</formula>
    </cfRule>
  </conditionalFormatting>
  <conditionalFormatting sqref="P19:P26 P31:P34 P39:P47">
    <cfRule type="expression" priority="23" dxfId="1">
      <formula>AND(NOT(O19=""),P19="")</formula>
    </cfRule>
  </conditionalFormatting>
  <conditionalFormatting sqref="P19:P26">
    <cfRule type="expression" priority="22" dxfId="1">
      <formula>AND(NOT(O19=""),P19="")</formula>
    </cfRule>
  </conditionalFormatting>
  <conditionalFormatting sqref="P31:P34">
    <cfRule type="expression" priority="21" dxfId="1">
      <formula>AND(NOT(O31=""),P31="")</formula>
    </cfRule>
  </conditionalFormatting>
  <conditionalFormatting sqref="P39:P47">
    <cfRule type="expression" priority="20" dxfId="1">
      <formula>AND(NOT(O39=""),P39="")</formula>
    </cfRule>
  </conditionalFormatting>
  <conditionalFormatting sqref="W6:W14 W19:W26 W31:W34 W39:W47">
    <cfRule type="expression" priority="19" dxfId="1">
      <formula>AND(NOT(V6=""),W6="")</formula>
    </cfRule>
  </conditionalFormatting>
  <conditionalFormatting sqref="W6:W14">
    <cfRule type="expression" priority="18" dxfId="1">
      <formula>AND(NOT(V6=""),W6="")</formula>
    </cfRule>
  </conditionalFormatting>
  <conditionalFormatting sqref="W19:W26 W31:W34 W39:W47">
    <cfRule type="expression" priority="17" dxfId="1">
      <formula>AND(NOT(V19=""),W19="")</formula>
    </cfRule>
  </conditionalFormatting>
  <conditionalFormatting sqref="W19:W26">
    <cfRule type="expression" priority="16" dxfId="1">
      <formula>AND(NOT(V19=""),W19="")</formula>
    </cfRule>
  </conditionalFormatting>
  <conditionalFormatting sqref="W31:W34">
    <cfRule type="expression" priority="15" dxfId="1">
      <formula>AND(NOT(V31=""),W31="")</formula>
    </cfRule>
  </conditionalFormatting>
  <conditionalFormatting sqref="W39:W47">
    <cfRule type="expression" priority="14" dxfId="1">
      <formula>AND(NOT(V39=""),W39="")</formula>
    </cfRule>
  </conditionalFormatting>
  <conditionalFormatting sqref="H19:H26 H31:H34 H39:H47">
    <cfRule type="expression" priority="13" dxfId="0">
      <formula>AND(NOT(G19=""),H19="")</formula>
    </cfRule>
  </conditionalFormatting>
  <conditionalFormatting sqref="O6:O14">
    <cfRule type="expression" priority="12" dxfId="0">
      <formula>AND(NOT(N6=""),O6="")</formula>
    </cfRule>
  </conditionalFormatting>
  <conditionalFormatting sqref="O19:O26 O31:O34 O39:O47">
    <cfRule type="expression" priority="11" dxfId="1">
      <formula>AND(NOT(N19=""),O19="")</formula>
    </cfRule>
  </conditionalFormatting>
  <conditionalFormatting sqref="O19:O26 O31:O34 O39:O47">
    <cfRule type="expression" priority="10" dxfId="0">
      <formula>AND(NOT(N19=""),O19="")</formula>
    </cfRule>
  </conditionalFormatting>
  <conditionalFormatting sqref="V6:V14">
    <cfRule type="expression" priority="9" dxfId="0">
      <formula>AND(NOT(U6=""),V6="")</formula>
    </cfRule>
  </conditionalFormatting>
  <conditionalFormatting sqref="V19:V26 V31:V34 V39:V47">
    <cfRule type="expression" priority="8" dxfId="1">
      <formula>AND(NOT(U19=""),V19="")</formula>
    </cfRule>
  </conditionalFormatting>
  <conditionalFormatting sqref="V19:V26 V31:V34 V39:V47">
    <cfRule type="expression" priority="7" dxfId="0">
      <formula>AND(NOT(U19=""),V19="")</formula>
    </cfRule>
  </conditionalFormatting>
  <conditionalFormatting sqref="O6:O14">
    <cfRule type="expression" priority="6" dxfId="0">
      <formula>AND(NOT(N6=""),O6="")</formula>
    </cfRule>
  </conditionalFormatting>
  <conditionalFormatting sqref="O19:O26 O31:O34 O39:O47">
    <cfRule type="expression" priority="5" dxfId="1">
      <formula>AND(NOT(N19=""),O19="")</formula>
    </cfRule>
  </conditionalFormatting>
  <conditionalFormatting sqref="O19:O26 O31:O34 O39:O47">
    <cfRule type="expression" priority="4" dxfId="0">
      <formula>AND(NOT(N19=""),O19="")</formula>
    </cfRule>
  </conditionalFormatting>
  <conditionalFormatting sqref="V6:V14">
    <cfRule type="expression" priority="3" dxfId="0">
      <formula>AND(NOT(U6=""),V6="")</formula>
    </cfRule>
  </conditionalFormatting>
  <conditionalFormatting sqref="V19:V26 V31:V34 V39:V47">
    <cfRule type="expression" priority="2" dxfId="1">
      <formula>AND(NOT(U19=""),V19="")</formula>
    </cfRule>
  </conditionalFormatting>
  <conditionalFormatting sqref="V19:V26 V31:V34 V39:V47">
    <cfRule type="expression" priority="1" dxfId="0">
      <formula>AND(NOT(U19=""),V19="")</formula>
    </cfRule>
  </conditionalFormatting>
  <dataValidations count="2">
    <dataValidation type="list" allowBlank="1" showInputMessage="1" showErrorMessage="1" sqref="E31:E34 E39:E47 V31:V34 V6:V14 V19:V26 H39:H47 E19:E26 O39:O47 H31:H34 H6:H14 E6:E14 V39:V47 O31:O34 O6:O14 O19:O26 H19:H26">
      <formula1>dvTeams</formula1>
    </dataValidation>
    <dataValidation type="list" allowBlank="1" showInputMessage="1" showErrorMessage="1" sqref="I6:I14 I19:I26 I31:I34 I39:I47 P6:P14 P19:P26 P31:P34 P39:P47 W6:W14 W19:W26 W31:W34 W39:W47">
      <formula1>"Yes,No"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berrype</dc:creator>
  <cp:keywords/>
  <dc:description/>
  <cp:lastModifiedBy>Warnie</cp:lastModifiedBy>
  <cp:lastPrinted>2012-05-17T07:28:43Z</cp:lastPrinted>
  <dcterms:created xsi:type="dcterms:W3CDTF">2012-05-10T03:03:27Z</dcterms:created>
  <dcterms:modified xsi:type="dcterms:W3CDTF">2012-05-22T07:52:44Z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Name">
    <vt:lpwstr/>
  </property>
</Properties>
</file>